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1"/>
  <workbookPr/>
  <mc:AlternateContent xmlns:mc="http://schemas.openxmlformats.org/markup-compatibility/2006">
    <mc:Choice Requires="x15">
      <x15ac:absPath xmlns:x15ac="http://schemas.microsoft.com/office/spreadsheetml/2010/11/ac" url="/Users/a.h./Desktop/"/>
    </mc:Choice>
  </mc:AlternateContent>
  <xr:revisionPtr revIDLastSave="0" documentId="8_{42DFE2B6-4945-FD47-A701-3C3648FD4847}" xr6:coauthVersionLast="47" xr6:coauthVersionMax="47" xr10:uidLastSave="{00000000-0000-0000-0000-000000000000}"/>
  <bookViews>
    <workbookView xWindow="0" yWindow="620" windowWidth="33600" windowHeight="15720" activeTab="1" xr2:uid="{00000000-000D-0000-FFFF-FFFF00000000}"/>
  </bookViews>
  <sheets>
    <sheet name="TR" sheetId="2" r:id="rId1"/>
    <sheet name="ENG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29" i="3" l="1"/>
  <c r="D28" i="3"/>
  <c r="D83" i="3"/>
  <c r="D113" i="2"/>
  <c r="H113" i="3"/>
  <c r="F113" i="3"/>
  <c r="D113" i="3"/>
  <c r="H113" i="2"/>
  <c r="F113" i="2"/>
  <c r="H85" i="2"/>
  <c r="F85" i="2"/>
  <c r="D85" i="2"/>
  <c r="D83" i="2"/>
  <c r="F108" i="3"/>
  <c r="H108" i="3"/>
  <c r="H98" i="3"/>
  <c r="G98" i="3"/>
  <c r="F98" i="3"/>
  <c r="D111" i="3"/>
  <c r="F111" i="3"/>
  <c r="H111" i="3"/>
  <c r="H112" i="3"/>
  <c r="D112" i="3"/>
  <c r="F112" i="3"/>
  <c r="D111" i="2"/>
  <c r="D112" i="2"/>
  <c r="F111" i="2"/>
  <c r="H108" i="2"/>
  <c r="G108" i="2"/>
  <c r="D114" i="2"/>
  <c r="F86" i="2"/>
  <c r="D86" i="2"/>
  <c r="H58" i="3"/>
  <c r="F29" i="3"/>
  <c r="F28" i="3"/>
  <c r="F114" i="3" l="1"/>
  <c r="D114" i="3"/>
  <c r="H86" i="3"/>
  <c r="H85" i="3"/>
  <c r="H83" i="3"/>
  <c r="F86" i="3"/>
  <c r="F85" i="3"/>
  <c r="F83" i="3"/>
  <c r="D86" i="3"/>
  <c r="D85" i="3"/>
  <c r="D87" i="3" s="1"/>
  <c r="H60" i="3"/>
  <c r="H57" i="3"/>
  <c r="F60" i="3"/>
  <c r="F58" i="3"/>
  <c r="F57" i="3"/>
  <c r="D60" i="3"/>
  <c r="D58" i="3"/>
  <c r="D57" i="3"/>
  <c r="H14" i="3"/>
  <c r="F14" i="3"/>
  <c r="G25" i="3"/>
  <c r="F54" i="2"/>
  <c r="G54" i="2"/>
  <c r="H54" i="2"/>
  <c r="I54" i="2"/>
  <c r="H114" i="3"/>
  <c r="H60" i="2"/>
  <c r="H58" i="2"/>
  <c r="H57" i="2"/>
  <c r="F83" i="2"/>
  <c r="H83" i="2"/>
  <c r="H114" i="2"/>
  <c r="H112" i="2"/>
  <c r="H111" i="2"/>
  <c r="F112" i="2"/>
  <c r="H61" i="3" l="1"/>
  <c r="H87" i="3"/>
  <c r="F61" i="3"/>
  <c r="H86" i="2"/>
  <c r="H87" i="2" s="1"/>
  <c r="F114" i="2"/>
  <c r="I108" i="3"/>
  <c r="G108" i="3"/>
  <c r="I98" i="3"/>
  <c r="I80" i="3"/>
  <c r="H80" i="3"/>
  <c r="G80" i="3"/>
  <c r="F80" i="3"/>
  <c r="I71" i="3"/>
  <c r="H71" i="3"/>
  <c r="G71" i="3"/>
  <c r="F71" i="3"/>
  <c r="I54" i="3"/>
  <c r="H54" i="3"/>
  <c r="G54" i="3"/>
  <c r="F54" i="3"/>
  <c r="I45" i="3"/>
  <c r="H45" i="3"/>
  <c r="G45" i="3"/>
  <c r="F45" i="3"/>
  <c r="H29" i="3"/>
  <c r="H28" i="3"/>
  <c r="I25" i="3"/>
  <c r="H25" i="3"/>
  <c r="F25" i="3"/>
  <c r="I14" i="3"/>
  <c r="G14" i="3"/>
  <c r="I108" i="2"/>
  <c r="F108" i="2"/>
  <c r="I98" i="2"/>
  <c r="H98" i="2"/>
  <c r="G98" i="2"/>
  <c r="F98" i="2"/>
  <c r="I80" i="2"/>
  <c r="H80" i="2"/>
  <c r="G80" i="2"/>
  <c r="F80" i="2"/>
  <c r="I71" i="2"/>
  <c r="H71" i="2"/>
  <c r="G71" i="2"/>
  <c r="F71" i="2"/>
  <c r="F60" i="2"/>
  <c r="D60" i="2"/>
  <c r="F58" i="2"/>
  <c r="D58" i="2"/>
  <c r="F57" i="2"/>
  <c r="D57" i="2"/>
  <c r="I45" i="2"/>
  <c r="H45" i="2"/>
  <c r="G45" i="2"/>
  <c r="F45" i="2"/>
  <c r="H29" i="2"/>
  <c r="F29" i="2"/>
  <c r="D29" i="2"/>
  <c r="H28" i="2"/>
  <c r="F28" i="2"/>
  <c r="D28" i="2"/>
  <c r="I25" i="2"/>
  <c r="H25" i="2"/>
  <c r="G25" i="2"/>
  <c r="F25" i="2"/>
  <c r="I14" i="2"/>
  <c r="H14" i="2"/>
  <c r="G14" i="2"/>
  <c r="F14" i="2"/>
  <c r="F115" i="3" l="1"/>
  <c r="D61" i="3"/>
  <c r="H32" i="3"/>
  <c r="H115" i="3"/>
  <c r="H157" i="3" s="1"/>
  <c r="H115" i="2"/>
  <c r="F87" i="2"/>
  <c r="D87" i="2"/>
  <c r="F32" i="2"/>
  <c r="D32" i="2"/>
  <c r="F32" i="3"/>
  <c r="D115" i="2"/>
  <c r="F115" i="2"/>
  <c r="D61" i="2"/>
  <c r="F61" i="2"/>
  <c r="H32" i="2"/>
  <c r="H61" i="2"/>
  <c r="D32" i="3"/>
  <c r="D115" i="3"/>
  <c r="F87" i="3"/>
  <c r="D157" i="3" l="1"/>
  <c r="F157" i="3"/>
  <c r="F159" i="2"/>
  <c r="D159" i="2"/>
  <c r="H159" i="2"/>
</calcChain>
</file>

<file path=xl/sharedStrings.xml><?xml version="1.0" encoding="utf-8"?>
<sst xmlns="http://schemas.openxmlformats.org/spreadsheetml/2006/main" count="671" uniqueCount="350">
  <si>
    <t>ANTALYA BİLİM ÜNİVERSİTESİ
MÜHENDİSLİK VE DOĞA BİLİMLERİ FAKÜLTESİ
BİLGİSAYAR MÜHENDİSLİĞİ BÖLÜMÜ
2022-2023 AKADEMİK YILI DERS MÜFREDATI</t>
  </si>
  <si>
    <t>1. YIL</t>
  </si>
  <si>
    <r>
      <rPr>
        <b/>
        <sz val="28"/>
        <color indexed="8"/>
        <rFont val="Arial"/>
        <family val="2"/>
      </rPr>
      <t>1</t>
    </r>
    <r>
      <rPr>
        <b/>
        <sz val="11"/>
        <color indexed="8"/>
        <rFont val="Arial"/>
        <family val="2"/>
      </rPr>
      <t xml:space="preserve">  Güz Dönemi</t>
    </r>
  </si>
  <si>
    <t>Teorik</t>
  </si>
  <si>
    <t>Uygulama</t>
  </si>
  <si>
    <t>Kredi</t>
  </si>
  <si>
    <t>AKTS</t>
  </si>
  <si>
    <t>Ön / Yan Koşul</t>
  </si>
  <si>
    <t>Genel Kimya</t>
  </si>
  <si>
    <t>PHYS 101</t>
  </si>
  <si>
    <t>Fizik I</t>
  </si>
  <si>
    <t>Fizik I Laboratuvar</t>
  </si>
  <si>
    <t>PHYS 101 (Yan)</t>
  </si>
  <si>
    <t>CS 101</t>
  </si>
  <si>
    <t>Programlamaya Giriş I</t>
  </si>
  <si>
    <t>Akademik Yazma ve Okumaya Giriş</t>
  </si>
  <si>
    <t>TURK 101</t>
  </si>
  <si>
    <t>Türk Dili I</t>
  </si>
  <si>
    <t>MATH 101</t>
  </si>
  <si>
    <t>Matematik I</t>
  </si>
  <si>
    <t>KPL 101</t>
  </si>
  <si>
    <t>Kariyer Planlama</t>
  </si>
  <si>
    <t>TOPLAM</t>
  </si>
  <si>
    <r>
      <rPr>
        <b/>
        <sz val="28"/>
        <color indexed="8"/>
        <rFont val="Arial"/>
        <family val="2"/>
      </rPr>
      <t>2</t>
    </r>
    <r>
      <rPr>
        <b/>
        <sz val="11"/>
        <color indexed="8"/>
        <rFont val="Arial"/>
        <family val="2"/>
      </rPr>
      <t xml:space="preserve">  Bahar Dönemi</t>
    </r>
  </si>
  <si>
    <t>CS 102</t>
  </si>
  <si>
    <t>Programlamaya Giriş II</t>
  </si>
  <si>
    <t>BIO 102</t>
  </si>
  <si>
    <t>Biyoloji</t>
  </si>
  <si>
    <t>MATH 102</t>
  </si>
  <si>
    <t>Matematik II</t>
  </si>
  <si>
    <t>CS 212</t>
  </si>
  <si>
    <t>Ayrık Hesapsal Yapılar I</t>
  </si>
  <si>
    <t>PHYS 102</t>
  </si>
  <si>
    <t>Fizik II</t>
  </si>
  <si>
    <t>Fizik II Laboratuvar</t>
  </si>
  <si>
    <t>PHYS 102 (Yan)</t>
  </si>
  <si>
    <t>TURK 102</t>
  </si>
  <si>
    <t>Türk Dili II</t>
  </si>
  <si>
    <t>DERSLER</t>
  </si>
  <si>
    <t>DERS SAYISI</t>
  </si>
  <si>
    <t>KREDİ</t>
  </si>
  <si>
    <t>TEMEL DERSLER</t>
  </si>
  <si>
    <t>GENEL DERSLER</t>
  </si>
  <si>
    <t>ALAN DIŞI SEÇMELİ DERSLER</t>
  </si>
  <si>
    <t>1. YIL TOPLAM</t>
  </si>
  <si>
    <t>2. YIL</t>
  </si>
  <si>
    <r>
      <rPr>
        <b/>
        <sz val="28"/>
        <color indexed="8"/>
        <rFont val="Arial"/>
        <family val="2"/>
      </rPr>
      <t>3</t>
    </r>
    <r>
      <rPr>
        <b/>
        <sz val="11"/>
        <color indexed="8"/>
        <rFont val="Arial"/>
        <family val="2"/>
      </rPr>
      <t xml:space="preserve">  Güz Dönemi</t>
    </r>
  </si>
  <si>
    <t>Ayrık Hesapsal Yapılar II</t>
  </si>
  <si>
    <t>Doğrusal Cebir</t>
  </si>
  <si>
    <t>Nesne Tabanlı Programlama</t>
  </si>
  <si>
    <t>EE 221</t>
  </si>
  <si>
    <t>Sayısal Sistemler</t>
  </si>
  <si>
    <t>HIST 101</t>
  </si>
  <si>
    <t>Atatürk İlkeleri ve İnkılap Tarihi I</t>
  </si>
  <si>
    <t>USD 100</t>
  </si>
  <si>
    <t>Mühendislik Ekonomisi</t>
  </si>
  <si>
    <r>
      <rPr>
        <b/>
        <sz val="28"/>
        <color indexed="8"/>
        <rFont val="Arial"/>
        <family val="2"/>
      </rPr>
      <t>4</t>
    </r>
    <r>
      <rPr>
        <b/>
        <sz val="11"/>
        <color indexed="8"/>
        <rFont val="Arial"/>
        <family val="2"/>
      </rPr>
      <t xml:space="preserve">  Bahar Dönemi</t>
    </r>
  </si>
  <si>
    <t>Veri Yapıları</t>
  </si>
  <si>
    <t>Bilgisayar Organizasyonu ve Mimarisi</t>
  </si>
  <si>
    <t>CS 230</t>
  </si>
  <si>
    <t>Veritabanı Sistemlerine Giriş</t>
  </si>
  <si>
    <t>Diferansiyel Denklemler</t>
  </si>
  <si>
    <t>2. YIL TOPLAM</t>
  </si>
  <si>
    <t>3. YIL</t>
  </si>
  <si>
    <r>
      <rPr>
        <b/>
        <sz val="28"/>
        <color indexed="8"/>
        <rFont val="Arial"/>
        <family val="2"/>
      </rPr>
      <t>5</t>
    </r>
    <r>
      <rPr>
        <b/>
        <sz val="11"/>
        <color indexed="8"/>
        <rFont val="Arial"/>
        <family val="2"/>
      </rPr>
      <t xml:space="preserve">  Güz Dönemi</t>
    </r>
  </si>
  <si>
    <t>Algoritmalar</t>
  </si>
  <si>
    <t>CS 305</t>
  </si>
  <si>
    <t>Software Engineering</t>
  </si>
  <si>
    <t>Sistem Programlama</t>
  </si>
  <si>
    <t>Yaz Stajı I</t>
  </si>
  <si>
    <t>Programlama Dillerinin Temelleri</t>
  </si>
  <si>
    <t>CS 335</t>
  </si>
  <si>
    <t>Veritabanı Sistemleri ve Uygulamaları</t>
  </si>
  <si>
    <r>
      <rPr>
        <b/>
        <sz val="28"/>
        <color indexed="8"/>
        <rFont val="Arial"/>
        <family val="2"/>
      </rPr>
      <t>6</t>
    </r>
    <r>
      <rPr>
        <b/>
        <sz val="11"/>
        <color indexed="8"/>
        <rFont val="Arial"/>
        <family val="2"/>
      </rPr>
      <t xml:space="preserve">  Bahar Dönemi</t>
    </r>
  </si>
  <si>
    <t>Biçimsel Diller ve Otomata Teorisi</t>
  </si>
  <si>
    <t>CS 362</t>
  </si>
  <si>
    <t>İşletim Sistemleri</t>
  </si>
  <si>
    <t>Yapay Zekaya Giriş</t>
  </si>
  <si>
    <t>HIST 102</t>
  </si>
  <si>
    <t>Atatürk İlkeleri ve İnkılap Tarihi II</t>
  </si>
  <si>
    <t>3. YIL TOPLAM</t>
  </si>
  <si>
    <t>4. YIL</t>
  </si>
  <si>
    <r>
      <rPr>
        <b/>
        <sz val="28"/>
        <color indexed="8"/>
        <rFont val="Arial"/>
        <family val="2"/>
      </rPr>
      <t>7</t>
    </r>
    <r>
      <rPr>
        <b/>
        <sz val="11"/>
        <color indexed="8"/>
        <rFont val="Arial"/>
        <family val="2"/>
      </rPr>
      <t xml:space="preserve">  Güz Dönemi</t>
    </r>
  </si>
  <si>
    <t>Yaz Stajı II</t>
  </si>
  <si>
    <t>Bilgisayar Mühendisliğinde Proje Yönetimi ve Etik</t>
  </si>
  <si>
    <r>
      <rPr>
        <b/>
        <sz val="28"/>
        <color indexed="8"/>
        <rFont val="Arial"/>
        <family val="2"/>
      </rPr>
      <t>8</t>
    </r>
    <r>
      <rPr>
        <b/>
        <sz val="11"/>
        <color indexed="8"/>
        <rFont val="Arial"/>
        <family val="2"/>
      </rPr>
      <t xml:space="preserve">  Bahar Dönemi</t>
    </r>
  </si>
  <si>
    <t>İnovasyon ve Girişimcilik</t>
  </si>
  <si>
    <t>İşçi Sağlığı ve İş Güvenliği I</t>
  </si>
  <si>
    <t>Lisans Projesi</t>
  </si>
  <si>
    <t>4. YIL TOPLAM</t>
  </si>
  <si>
    <t>Web Programlama</t>
  </si>
  <si>
    <t>Yazılım Mimarisi ve Tasarımı</t>
  </si>
  <si>
    <t>Çizge Kuramı</t>
  </si>
  <si>
    <t>CS 414</t>
  </si>
  <si>
    <t>İleri Algoritmalar</t>
  </si>
  <si>
    <t>Robotiğe Giriş</t>
  </si>
  <si>
    <t>Bilgisayar Mühendisliğinde Bağımsız Çalışma I</t>
  </si>
  <si>
    <t>Bilgisayar Mühendisliğinde Bağımsız Çalışma II</t>
  </si>
  <si>
    <t>Dijital Görüntü İşleme</t>
  </si>
  <si>
    <t>Makine Öğrenmesi</t>
  </si>
  <si>
    <t>Veri Bilimine Giriş</t>
  </si>
  <si>
    <t>Bilgisayar Ağları</t>
  </si>
  <si>
    <t>Dağıtık Veri Tabanı Sistemleri</t>
  </si>
  <si>
    <t>Enformasyon ve Kodlama Teorisi</t>
  </si>
  <si>
    <t xml:space="preserve">CS 472 </t>
  </si>
  <si>
    <t>Kriptografi</t>
  </si>
  <si>
    <t>Hesaplamalı Biyolojiye Giriş</t>
  </si>
  <si>
    <t xml:space="preserve">DERS SAYISI VE TOPLAM KREDİ	
		</t>
  </si>
  <si>
    <t>Form No:ÜY-FR-1053 Yayın Tarihi:25.08.2021 Değ.Tarihi:-Değ.No:0</t>
  </si>
  <si>
    <r>
      <rPr>
        <b/>
        <sz val="12"/>
        <color indexed="8"/>
        <rFont val="Arial"/>
        <family val="2"/>
      </rPr>
      <t xml:space="preserve">ANTALYA BILIM UNIVERSITY
</t>
    </r>
    <r>
      <rPr>
        <b/>
        <sz val="12"/>
        <color indexed="8"/>
        <rFont val="Arial"/>
        <family val="2"/>
      </rPr>
      <t xml:space="preserve">FACULTY OF ENGINEERING AND NATURAL SCIENCES, 
</t>
    </r>
    <r>
      <rPr>
        <b/>
        <sz val="12"/>
        <color indexed="8"/>
        <rFont val="Arial"/>
        <family val="2"/>
      </rPr>
      <t xml:space="preserve">DEPARTMENT OF COMPUTER ENGINEERING,
</t>
    </r>
    <r>
      <rPr>
        <b/>
        <sz val="12"/>
        <color indexed="8"/>
        <rFont val="Arial"/>
        <family val="2"/>
      </rPr>
      <t>2022 - 2023 ACADEMIC CURRICULUM</t>
    </r>
  </si>
  <si>
    <t>FRESHMAN</t>
  </si>
  <si>
    <r>
      <rPr>
        <b/>
        <sz val="28"/>
        <color indexed="8"/>
        <rFont val="Arial"/>
        <family val="2"/>
      </rPr>
      <t xml:space="preserve">1 </t>
    </r>
    <r>
      <rPr>
        <b/>
        <sz val="11"/>
        <color indexed="8"/>
        <rFont val="Arial"/>
        <family val="2"/>
      </rPr>
      <t xml:space="preserve"> Fall Semester</t>
    </r>
  </si>
  <si>
    <t>Theory</t>
  </si>
  <si>
    <t>Practical</t>
  </si>
  <si>
    <t>Credits</t>
  </si>
  <si>
    <t>ECTS</t>
  </si>
  <si>
    <t>Pre / Co
-requisite</t>
  </si>
  <si>
    <t>General Chemistry</t>
  </si>
  <si>
    <t>Physics I</t>
  </si>
  <si>
    <t>Physics I Laboratory</t>
  </si>
  <si>
    <t>PHYS 101 (Co)</t>
  </si>
  <si>
    <t>Introduction to Programming I</t>
  </si>
  <si>
    <t>Introduction to Writing and Reading Academic Papers</t>
  </si>
  <si>
    <t>Turkish Language - I</t>
  </si>
  <si>
    <t xml:space="preserve">Calculus I </t>
  </si>
  <si>
    <t>Career Planning</t>
  </si>
  <si>
    <t>TOTAL</t>
  </si>
  <si>
    <r>
      <rPr>
        <b/>
        <sz val="28"/>
        <color indexed="8"/>
        <rFont val="Arial"/>
        <family val="2"/>
      </rPr>
      <t>2</t>
    </r>
    <r>
      <rPr>
        <b/>
        <sz val="11"/>
        <color indexed="8"/>
        <rFont val="Arial"/>
        <family val="2"/>
      </rPr>
      <t xml:space="preserve">  Spring Semester</t>
    </r>
  </si>
  <si>
    <t>Introduction to Programming II</t>
  </si>
  <si>
    <t>Biology</t>
  </si>
  <si>
    <t>Calculus II</t>
  </si>
  <si>
    <t>Discrete Computational Structures I</t>
  </si>
  <si>
    <t>Physics II</t>
  </si>
  <si>
    <t>Physics II Laboratory</t>
  </si>
  <si>
    <t>PHYS 102 (Co)</t>
  </si>
  <si>
    <t>Turkish Language - II</t>
  </si>
  <si>
    <t>COURSES</t>
  </si>
  <si>
    <t>NUMBER OF COURSES</t>
  </si>
  <si>
    <t>CREDITS</t>
  </si>
  <si>
    <t>CORE COURSES</t>
  </si>
  <si>
    <t>GENERAL COURSES</t>
  </si>
  <si>
    <t>NON-AREA ELECTIVE COURSES</t>
  </si>
  <si>
    <t>1st YEAR TOTAL</t>
  </si>
  <si>
    <t>SOPHOMORE</t>
  </si>
  <si>
    <r>
      <rPr>
        <b/>
        <sz val="28"/>
        <color indexed="8"/>
        <rFont val="Arial"/>
        <family val="2"/>
      </rPr>
      <t>3</t>
    </r>
    <r>
      <rPr>
        <b/>
        <sz val="11"/>
        <color indexed="8"/>
        <rFont val="Arial"/>
        <family val="2"/>
      </rPr>
      <t xml:space="preserve">  Fall Semester</t>
    </r>
  </si>
  <si>
    <t>Discrete Computational Structures II</t>
  </si>
  <si>
    <t>Linear Algebra</t>
  </si>
  <si>
    <t>Object Oriented Programming</t>
  </si>
  <si>
    <t>Digital Systems</t>
  </si>
  <si>
    <t>Digital Systems Laboratory</t>
  </si>
  <si>
    <t>Atatürk’s Principles and the History of Turkish Revolution – I</t>
  </si>
  <si>
    <t>Engineering Economics</t>
  </si>
  <si>
    <r>
      <rPr>
        <b/>
        <sz val="28"/>
        <color indexed="8"/>
        <rFont val="Arial"/>
        <family val="2"/>
      </rPr>
      <t>4</t>
    </r>
    <r>
      <rPr>
        <b/>
        <sz val="11"/>
        <color indexed="8"/>
        <rFont val="Arial"/>
        <family val="2"/>
      </rPr>
      <t xml:space="preserve">  Spring Semester</t>
    </r>
  </si>
  <si>
    <t>Data Structures</t>
  </si>
  <si>
    <t>Computer Organization and Architecture</t>
  </si>
  <si>
    <t>Introduction to Database Systems</t>
  </si>
  <si>
    <t xml:space="preserve">Differential Equations </t>
  </si>
  <si>
    <t>2nd YEAR TOTAL</t>
  </si>
  <si>
    <t>JUNIOR</t>
  </si>
  <si>
    <r>
      <rPr>
        <b/>
        <sz val="28"/>
        <color indexed="8"/>
        <rFont val="Arial"/>
        <family val="2"/>
      </rPr>
      <t>5</t>
    </r>
    <r>
      <rPr>
        <b/>
        <sz val="11"/>
        <color indexed="8"/>
        <rFont val="Arial"/>
        <family val="2"/>
      </rPr>
      <t xml:space="preserve">  Fall Semester</t>
    </r>
  </si>
  <si>
    <t>Algorithms</t>
  </si>
  <si>
    <t>Systems Programming</t>
  </si>
  <si>
    <t>Summer Training I</t>
  </si>
  <si>
    <t>Principles of Programming Languages</t>
  </si>
  <si>
    <t>Database Management Systems and Applications</t>
  </si>
  <si>
    <r>
      <rPr>
        <b/>
        <sz val="28"/>
        <color indexed="8"/>
        <rFont val="Arial"/>
        <family val="2"/>
      </rPr>
      <t>6</t>
    </r>
    <r>
      <rPr>
        <b/>
        <sz val="11"/>
        <color indexed="8"/>
        <rFont val="Arial"/>
        <family val="2"/>
      </rPr>
      <t xml:space="preserve">  Spring Semester</t>
    </r>
  </si>
  <si>
    <t>Formal Languages and Automata Theory</t>
  </si>
  <si>
    <t>Operating Systems</t>
  </si>
  <si>
    <t>Introduction to Artificial Intelligence</t>
  </si>
  <si>
    <t>Atatürk’s Principles and the History of Turkish Revolution – II</t>
  </si>
  <si>
    <t>3rd YEAR TOTAL</t>
  </si>
  <si>
    <t>SENIOR</t>
  </si>
  <si>
    <r>
      <rPr>
        <b/>
        <sz val="28"/>
        <color indexed="8"/>
        <rFont val="Arial"/>
        <family val="2"/>
      </rPr>
      <t xml:space="preserve">7 </t>
    </r>
    <r>
      <rPr>
        <b/>
        <sz val="11"/>
        <color indexed="8"/>
        <rFont val="Arial"/>
        <family val="2"/>
      </rPr>
      <t xml:space="preserve"> Fall Semester</t>
    </r>
  </si>
  <si>
    <t>Summer Training II</t>
  </si>
  <si>
    <t>Project Management in Computer Engineering and Ethics</t>
  </si>
  <si>
    <r>
      <rPr>
        <b/>
        <sz val="28"/>
        <color indexed="8"/>
        <rFont val="Arial"/>
        <family val="2"/>
      </rPr>
      <t>8</t>
    </r>
    <r>
      <rPr>
        <b/>
        <sz val="11"/>
        <color indexed="8"/>
        <rFont val="Arial"/>
        <family val="2"/>
      </rPr>
      <t xml:space="preserve">  Spring Semester</t>
    </r>
  </si>
  <si>
    <t>Innovation and Entrepreneurship</t>
  </si>
  <si>
    <t>Worker Health and Occupational Safety I</t>
  </si>
  <si>
    <t>Senior Project</t>
  </si>
  <si>
    <t>4th YEAR TOTAL</t>
  </si>
  <si>
    <t>Web Programming</t>
  </si>
  <si>
    <t>Software Architecture and Design</t>
  </si>
  <si>
    <t>Graph Theory</t>
  </si>
  <si>
    <t>Advanced Algorithms</t>
  </si>
  <si>
    <t>Introduction to Robotics</t>
  </si>
  <si>
    <t xml:space="preserve">Independent Study in Computer Engineering I </t>
  </si>
  <si>
    <t xml:space="preserve">Independent Study in Computer Engineering II </t>
  </si>
  <si>
    <t>Digital Image Processing</t>
  </si>
  <si>
    <t>Machine Learning</t>
  </si>
  <si>
    <t>Introduction to Data Science</t>
  </si>
  <si>
    <t>Computer Networks</t>
  </si>
  <si>
    <t>Distributed Database Systems</t>
  </si>
  <si>
    <t>Theory of Information and Coding</t>
  </si>
  <si>
    <t>Cryptography</t>
  </si>
  <si>
    <t>Introduction to Computational Biology</t>
  </si>
  <si>
    <t xml:space="preserve">NUMBER OF COURSES AND TOTAL CREDITS		
		</t>
  </si>
  <si>
    <t>EE 221 (Co)</t>
  </si>
  <si>
    <t>EE 221 (Yan)</t>
  </si>
  <si>
    <t>Embedded Systems Design</t>
  </si>
  <si>
    <t>Gömülü Sistem Tasarımı</t>
  </si>
  <si>
    <t>Sayısal Sistemler Laboratuvar</t>
  </si>
  <si>
    <t>Kablosuz Haberleşme</t>
  </si>
  <si>
    <t>Wireless Communication</t>
  </si>
  <si>
    <t>Yazılım Mühendisliği</t>
  </si>
  <si>
    <t>ENGINEERING ELECTIVE COURSES</t>
  </si>
  <si>
    <t>CS102</t>
  </si>
  <si>
    <t>PHYL 101</t>
  </si>
  <si>
    <t>PHYL 101 (Yan)</t>
  </si>
  <si>
    <t>PHYL 102</t>
  </si>
  <si>
    <t>PHYL 102 (Yan)</t>
  </si>
  <si>
    <t>ENEC 200</t>
  </si>
  <si>
    <t>Alan Dışı Seçmeli</t>
  </si>
  <si>
    <t>CS 340</t>
  </si>
  <si>
    <t>ALAN SEÇMELİ DERSLER</t>
  </si>
  <si>
    <t>ENAE 401</t>
  </si>
  <si>
    <t>AREA ELECTIVE COURSES</t>
  </si>
  <si>
    <t>Non-area Elective</t>
  </si>
  <si>
    <t>ENAE 302</t>
  </si>
  <si>
    <t xml:space="preserve">Non-area Elective </t>
  </si>
  <si>
    <t>PHYL 102 (Co)</t>
  </si>
  <si>
    <t>PHYL 101 (Co)</t>
  </si>
  <si>
    <t>ACE 101</t>
  </si>
  <si>
    <t>ACE 103</t>
  </si>
  <si>
    <t>CS 424</t>
  </si>
  <si>
    <t>CS 474</t>
  </si>
  <si>
    <t>CSAE 401</t>
  </si>
  <si>
    <t>CSAE 403</t>
  </si>
  <si>
    <t>CSAE 402</t>
  </si>
  <si>
    <t>CSAE 404</t>
  </si>
  <si>
    <t>ENWH 401</t>
  </si>
  <si>
    <t>ENIN 404</t>
  </si>
  <si>
    <t>EE 223</t>
  </si>
  <si>
    <t>EE 223 (Yan)</t>
  </si>
  <si>
    <t>EE 221 ve EE 223</t>
  </si>
  <si>
    <t>EE 223 (Co)</t>
  </si>
  <si>
    <t>EE 221 and EE 223</t>
  </si>
  <si>
    <t>CSAE 405</t>
  </si>
  <si>
    <t>CSAE 406</t>
  </si>
  <si>
    <t xml:space="preserve">ENME 301  </t>
  </si>
  <si>
    <t xml:space="preserve">ENME 401 </t>
  </si>
  <si>
    <t xml:space="preserve">ENME 402  </t>
  </si>
  <si>
    <t xml:space="preserve">ENIE 410  </t>
  </si>
  <si>
    <t>ENIE 440</t>
  </si>
  <si>
    <t>Introduction to Fuzzy Logic</t>
  </si>
  <si>
    <t>Simulation of Dynamic Systems</t>
  </si>
  <si>
    <t>Modern Manufacturing Methods</t>
  </si>
  <si>
    <t>Renewable Energy Systems</t>
  </si>
  <si>
    <t>Dijital Dönüşüm Paradoksu</t>
  </si>
  <si>
    <t>Bulanık Mantığa Giriş</t>
  </si>
  <si>
    <t>Dinamik Sistemlerin Simülasyonu</t>
  </si>
  <si>
    <t>Modern İmalat Yöntemleri</t>
  </si>
  <si>
    <t>Yenilenebilir Enerji Sistemleri</t>
  </si>
  <si>
    <t>DEPARTMENTAL ELECTIVE COURSES (CSAE 4**)</t>
  </si>
  <si>
    <t>BÖLÜM SEÇMELİ DERSLER (CSAE 4**)</t>
  </si>
  <si>
    <t xml:space="preserve">ENCS 401  </t>
  </si>
  <si>
    <t xml:space="preserve">ENCS 402 </t>
  </si>
  <si>
    <t>ENCE 462</t>
  </si>
  <si>
    <t>ENCE 482</t>
  </si>
  <si>
    <t>ENCE 483</t>
  </si>
  <si>
    <t>Akıllı Ulaşım Sistemlerine Giriş</t>
  </si>
  <si>
    <t>Çevre Mühendisliği</t>
  </si>
  <si>
    <t>Sürdürülebilir Gelişme İçin Mühendislik</t>
  </si>
  <si>
    <t>Environmental Engineering</t>
  </si>
  <si>
    <t>Engineering for Sustainable Development</t>
  </si>
  <si>
    <t>Intelligent Transportation Systems</t>
  </si>
  <si>
    <t>ENEE 318</t>
  </si>
  <si>
    <t>ENEE 321</t>
  </si>
  <si>
    <t>ENEE 361</t>
  </si>
  <si>
    <t>ENEE 362</t>
  </si>
  <si>
    <t>Elektrik Tesisleri</t>
  </si>
  <si>
    <t>Lazerler</t>
  </si>
  <si>
    <t>Biyomedikal Görüntüleme</t>
  </si>
  <si>
    <t>Güneş Enerjisi Mühendisliğine Giriş</t>
  </si>
  <si>
    <t>Electrical Installations</t>
  </si>
  <si>
    <t>Lasers</t>
  </si>
  <si>
    <t>Biomedical Imaging</t>
  </si>
  <si>
    <t>Introduction to Solar Energy Engineering</t>
  </si>
  <si>
    <t>Bağımsız Çalışma</t>
  </si>
  <si>
    <t>ENIE 430</t>
  </si>
  <si>
    <t xml:space="preserve">ENIE 420 </t>
  </si>
  <si>
    <t>ENIE 401</t>
  </si>
  <si>
    <t>ENIE 403</t>
  </si>
  <si>
    <t>ENIE 404</t>
  </si>
  <si>
    <t>ENIE 406</t>
  </si>
  <si>
    <t>Savunmada Dijital Dönüşüm</t>
  </si>
  <si>
    <t>İkna Edici Teknolojiler</t>
  </si>
  <si>
    <t>Artırılmış İnsan</t>
  </si>
  <si>
    <t>Digital Transformation in Defense</t>
  </si>
  <si>
    <t>Persuasive Technologies</t>
  </si>
  <si>
    <t>Augmented Human</t>
  </si>
  <si>
    <t>Independent Study</t>
  </si>
  <si>
    <t>Industry Applications</t>
  </si>
  <si>
    <t>IE Client Project Challenge</t>
  </si>
  <si>
    <t>EM Müşteri Projesi Meydan Okuması</t>
  </si>
  <si>
    <t>Endüstri Uygulamaları</t>
  </si>
  <si>
    <t>Digital Transformation Paradox</t>
  </si>
  <si>
    <t>ALAN SEÇMELİ DERSLER (ENAE ***)</t>
  </si>
  <si>
    <t>AREA ELECTIVE COURSES (ENAE ***)</t>
  </si>
  <si>
    <t>CHM 101</t>
  </si>
  <si>
    <t>MATH 210</t>
  </si>
  <si>
    <t>CS 215</t>
  </si>
  <si>
    <t>CS 203</t>
  </si>
  <si>
    <t>CS 220</t>
  </si>
  <si>
    <t>CS 224</t>
  </si>
  <si>
    <t>MATH 220</t>
  </si>
  <si>
    <t>CS 313</t>
  </si>
  <si>
    <t>CS 301</t>
  </si>
  <si>
    <t>CS 365</t>
  </si>
  <si>
    <t>CS 293</t>
  </si>
  <si>
    <t>CS 393</t>
  </si>
  <si>
    <t>CS 493</t>
  </si>
  <si>
    <t>CS 494</t>
  </si>
  <si>
    <t>CS 312</t>
  </si>
  <si>
    <t>MATH 330</t>
  </si>
  <si>
    <t>MATH 101 and MATH 210</t>
  </si>
  <si>
    <t>CS 102 and MATH 210</t>
  </si>
  <si>
    <t>CS 102 and CS 215</t>
  </si>
  <si>
    <t>MATH 102 and MATH 210</t>
  </si>
  <si>
    <t>Area Elective</t>
  </si>
  <si>
    <t>CS 408</t>
  </si>
  <si>
    <t>CS 423</t>
  </si>
  <si>
    <t>CS 433</t>
  </si>
  <si>
    <t>CS 434</t>
  </si>
  <si>
    <t>CS 453</t>
  </si>
  <si>
    <t>CS 455</t>
  </si>
  <si>
    <t>CS 457</t>
  </si>
  <si>
    <t>CS 463</t>
  </si>
  <si>
    <t>CS 476</t>
  </si>
  <si>
    <t>CS 478</t>
  </si>
  <si>
    <t>CS 483</t>
  </si>
  <si>
    <t>CS102 and CS224</t>
  </si>
  <si>
    <t>CS102 and CS215</t>
  </si>
  <si>
    <t>MATH 102 ve MATH 210</t>
  </si>
  <si>
    <t>CS 102 ve CS 215</t>
  </si>
  <si>
    <t>CS 102 ve MATH 210</t>
  </si>
  <si>
    <t>MATH 101 ve MATH 210</t>
  </si>
  <si>
    <t>CS102 ve CS215</t>
  </si>
  <si>
    <t>CS102 ve CS224</t>
  </si>
  <si>
    <t>İngilizce Sunum Becerileri</t>
  </si>
  <si>
    <t>Mühendisler için Olasılık ve İstatistik</t>
  </si>
  <si>
    <t>Mühendisler için Sayısal Analiz</t>
  </si>
  <si>
    <t>MATH 211</t>
  </si>
  <si>
    <t>Alan İçi Seçmeli</t>
  </si>
  <si>
    <t>CS102 ve MATH211</t>
  </si>
  <si>
    <t>CS102 and MATH211</t>
  </si>
  <si>
    <t>English Presentation Skills</t>
  </si>
  <si>
    <t>Numerical Analysis for Engineers</t>
  </si>
  <si>
    <t>Probability and Statistics for Engineering</t>
  </si>
  <si>
    <t>Bölüm Seçmeli</t>
  </si>
  <si>
    <t>Departmental Elective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</si>
</sst>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indexed="8"/>
      <name val="Calibri"/>
    </font>
    <font>
      <sz val="12"/>
      <color indexed="8"/>
      <name val="Calibri"/>
      <family val="2"/>
    </font>
    <font>
      <b/>
      <sz val="12"/>
      <color indexed="8"/>
      <name val="Arial"/>
      <family val="2"/>
    </font>
    <font>
      <b/>
      <sz val="11"/>
      <color indexed="15"/>
      <name val="Arial"/>
      <family val="2"/>
    </font>
    <font>
      <b/>
      <sz val="11"/>
      <color indexed="8"/>
      <name val="Arial"/>
      <family val="2"/>
    </font>
    <font>
      <b/>
      <sz val="28"/>
      <color indexed="8"/>
      <name val="Arial"/>
      <family val="2"/>
    </font>
    <font>
      <b/>
      <sz val="11"/>
      <color indexed="8"/>
      <name val="Calibri"/>
      <family val="2"/>
    </font>
    <font>
      <b/>
      <sz val="10"/>
      <color indexed="8"/>
      <name val="Calibri"/>
      <family val="2"/>
    </font>
    <font>
      <sz val="10"/>
      <color indexed="8"/>
      <name val="Calibri"/>
      <family val="2"/>
    </font>
    <font>
      <i/>
      <sz val="12"/>
      <color indexed="8"/>
      <name val="Calibri"/>
      <family val="2"/>
    </font>
    <font>
      <sz val="18"/>
      <color indexed="8"/>
      <name val="Calibri"/>
      <family val="2"/>
    </font>
    <font>
      <b/>
      <sz val="9"/>
      <color indexed="8"/>
      <name val="Calibri"/>
      <family val="2"/>
    </font>
    <font>
      <b/>
      <sz val="14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  <charset val="162"/>
    </font>
    <font>
      <sz val="8"/>
      <name val="Calibri"/>
      <family val="2"/>
    </font>
    <font>
      <sz val="11"/>
      <color rgb="FFFF0000"/>
      <name val="Calibri"/>
      <family val="2"/>
    </font>
    <font>
      <b/>
      <sz val="14"/>
      <color rgb="FFFF0000"/>
      <name val="Calibri"/>
      <family val="2"/>
    </font>
    <font>
      <b/>
      <sz val="13"/>
      <color rgb="FFFF0000"/>
      <name val="Calibri"/>
      <family val="2"/>
    </font>
    <font>
      <sz val="13"/>
      <color rgb="FFFF0000"/>
      <name val="Calibri"/>
      <family val="2"/>
    </font>
    <font>
      <sz val="11"/>
      <color indexed="8"/>
      <name val="Calibri"/>
      <family val="2"/>
    </font>
    <font>
      <b/>
      <sz val="13"/>
      <color rgb="FFFF0000"/>
      <name val="Times New Roman"/>
      <family val="1"/>
    </font>
    <font>
      <sz val="18"/>
      <color indexed="8"/>
      <name val="Calibri"/>
      <family val="2"/>
    </font>
    <font>
      <sz val="12"/>
      <color indexed="8"/>
      <name val="Calibri"/>
      <family val="2"/>
    </font>
    <font>
      <sz val="12"/>
      <color indexed="8"/>
      <name val="Calibri"/>
      <family val="2"/>
      <charset val="162"/>
    </font>
    <font>
      <sz val="12"/>
      <name val="Calibri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indexed="12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19"/>
        <bgColor auto="1"/>
      </patternFill>
    </fill>
  </fills>
  <borders count="29">
    <border>
      <left/>
      <right/>
      <top/>
      <bottom/>
      <diagonal/>
    </border>
    <border>
      <left style="thin">
        <color indexed="13"/>
      </left>
      <right style="thin">
        <color indexed="14"/>
      </right>
      <top style="thin">
        <color indexed="13"/>
      </top>
      <bottom style="thin">
        <color indexed="14"/>
      </bottom>
      <diagonal/>
    </border>
    <border>
      <left style="thin">
        <color indexed="14"/>
      </left>
      <right style="thin">
        <color indexed="14"/>
      </right>
      <top style="thin">
        <color indexed="13"/>
      </top>
      <bottom style="thin">
        <color indexed="14"/>
      </bottom>
      <diagonal/>
    </border>
    <border>
      <left style="thin">
        <color indexed="14"/>
      </left>
      <right style="thin">
        <color indexed="13"/>
      </right>
      <top style="thin">
        <color indexed="13"/>
      </top>
      <bottom style="thin">
        <color indexed="14"/>
      </bottom>
      <diagonal/>
    </border>
    <border>
      <left style="thin">
        <color indexed="13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4"/>
      </bottom>
      <diagonal/>
    </border>
    <border>
      <left style="thin">
        <color indexed="14"/>
      </left>
      <right style="thin">
        <color indexed="13"/>
      </right>
      <top style="thin">
        <color indexed="14"/>
      </top>
      <bottom style="thin">
        <color indexed="14"/>
      </bottom>
      <diagonal/>
    </border>
    <border>
      <left style="thin">
        <color indexed="13"/>
      </left>
      <right style="thin">
        <color indexed="14"/>
      </right>
      <top style="thin">
        <color indexed="14"/>
      </top>
      <bottom/>
      <diagonal/>
    </border>
    <border>
      <left style="thin">
        <color indexed="14"/>
      </left>
      <right style="thin">
        <color indexed="14"/>
      </right>
      <top style="thin">
        <color indexed="14"/>
      </top>
      <bottom/>
      <diagonal/>
    </border>
    <border>
      <left style="thin">
        <color indexed="13"/>
      </left>
      <right/>
      <top/>
      <bottom/>
      <diagonal/>
    </border>
    <border>
      <left/>
      <right/>
      <top/>
      <bottom/>
      <diagonal/>
    </border>
    <border>
      <left/>
      <right style="thin">
        <color indexed="14"/>
      </right>
      <top style="thin">
        <color indexed="14"/>
      </top>
      <bottom style="thin">
        <color indexed="14"/>
      </bottom>
      <diagonal/>
    </border>
    <border>
      <left/>
      <right/>
      <top style="thin">
        <color indexed="14"/>
      </top>
      <bottom style="thin">
        <color indexed="14"/>
      </bottom>
      <diagonal/>
    </border>
    <border>
      <left/>
      <right style="thin">
        <color indexed="13"/>
      </right>
      <top/>
      <bottom/>
      <diagonal/>
    </border>
    <border>
      <left style="thin">
        <color indexed="14"/>
      </left>
      <right style="thin">
        <color indexed="14"/>
      </right>
      <top/>
      <bottom style="thin">
        <color indexed="14"/>
      </bottom>
      <diagonal/>
    </border>
    <border>
      <left style="thin">
        <color indexed="14"/>
      </left>
      <right style="thin">
        <color indexed="13"/>
      </right>
      <top/>
      <bottom style="thin">
        <color indexed="14"/>
      </bottom>
      <diagonal/>
    </border>
    <border>
      <left style="thin">
        <color indexed="14"/>
      </left>
      <right/>
      <top/>
      <bottom/>
      <diagonal/>
    </border>
    <border>
      <left/>
      <right style="thin">
        <color indexed="14"/>
      </right>
      <top/>
      <bottom/>
      <diagonal/>
    </border>
    <border>
      <left style="thin">
        <color indexed="14"/>
      </left>
      <right style="thin">
        <color indexed="14"/>
      </right>
      <top/>
      <bottom/>
      <diagonal/>
    </border>
    <border>
      <left style="thin">
        <color indexed="13"/>
      </left>
      <right style="thin">
        <color indexed="14"/>
      </right>
      <top/>
      <bottom style="thin">
        <color indexed="14"/>
      </bottom>
      <diagonal/>
    </border>
    <border>
      <left style="thin">
        <color indexed="14"/>
      </left>
      <right/>
      <top/>
      <bottom style="thin">
        <color indexed="14"/>
      </bottom>
      <diagonal/>
    </border>
    <border>
      <left style="thin">
        <color indexed="14"/>
      </left>
      <right/>
      <top style="thin">
        <color indexed="14"/>
      </top>
      <bottom style="thin">
        <color indexed="14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13"/>
      </bottom>
      <diagonal/>
    </border>
    <border>
      <left style="thin">
        <color indexed="14"/>
      </left>
      <right style="thin">
        <color indexed="13"/>
      </right>
      <top style="thin">
        <color indexed="14"/>
      </top>
      <bottom style="thin">
        <color indexed="13"/>
      </bottom>
      <diagonal/>
    </border>
    <border>
      <left style="thin">
        <color indexed="14"/>
      </left>
      <right style="thin">
        <color indexed="14"/>
      </right>
      <top style="thin">
        <color indexed="14"/>
      </top>
      <bottom style="thin">
        <color indexed="8"/>
      </bottom>
      <diagonal/>
    </border>
    <border>
      <left style="thin">
        <color indexed="14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14"/>
      </right>
      <top style="thin">
        <color indexed="8"/>
      </top>
      <bottom/>
      <diagonal/>
    </border>
    <border>
      <left/>
      <right/>
      <top/>
      <bottom style="thin">
        <color indexed="14"/>
      </bottom>
      <diagonal/>
    </border>
  </borders>
  <cellStyleXfs count="1">
    <xf numFmtId="0" fontId="0" fillId="0" borderId="0" applyNumberFormat="0" applyFill="0" applyBorder="0" applyProtection="0"/>
  </cellStyleXfs>
  <cellXfs count="155">
    <xf numFmtId="0" fontId="0" fillId="0" borderId="0" xfId="0"/>
    <xf numFmtId="0" fontId="0" fillId="0" borderId="0" xfId="0" applyNumberFormat="1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11" xfId="0" applyFill="1" applyBorder="1"/>
    <xf numFmtId="49" fontId="4" fillId="4" borderId="9" xfId="0" applyNumberFormat="1" applyFont="1" applyFill="1" applyBorder="1"/>
    <xf numFmtId="0" fontId="4" fillId="4" borderId="10" xfId="0" applyFont="1" applyFill="1" applyBorder="1"/>
    <xf numFmtId="0" fontId="0" fillId="4" borderId="10" xfId="0" applyFill="1" applyBorder="1"/>
    <xf numFmtId="49" fontId="6" fillId="4" borderId="10" xfId="0" applyNumberFormat="1" applyFont="1" applyFill="1" applyBorder="1" applyAlignment="1">
      <alignment horizontal="center"/>
    </xf>
    <xf numFmtId="49" fontId="1" fillId="2" borderId="9" xfId="0" applyNumberFormat="1" applyFont="1" applyFill="1" applyBorder="1"/>
    <xf numFmtId="0" fontId="1" fillId="2" borderId="10" xfId="0" applyNumberFormat="1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49" fontId="1" fillId="5" borderId="9" xfId="0" applyNumberFormat="1" applyFont="1" applyFill="1" applyBorder="1"/>
    <xf numFmtId="0" fontId="1" fillId="5" borderId="10" xfId="0" applyNumberFormat="1" applyFont="1" applyFill="1" applyBorder="1" applyAlignment="1">
      <alignment horizontal="center"/>
    </xf>
    <xf numFmtId="49" fontId="1" fillId="5" borderId="10" xfId="0" applyNumberFormat="1" applyFont="1" applyFill="1" applyBorder="1" applyAlignment="1">
      <alignment horizontal="center"/>
    </xf>
    <xf numFmtId="49" fontId="1" fillId="2" borderId="10" xfId="0" applyNumberFormat="1" applyFont="1" applyFill="1" applyBorder="1" applyAlignment="1">
      <alignment horizontal="center"/>
    </xf>
    <xf numFmtId="0" fontId="1" fillId="5" borderId="10" xfId="0" applyFont="1" applyFill="1" applyBorder="1" applyAlignment="1">
      <alignment horizontal="center"/>
    </xf>
    <xf numFmtId="0" fontId="1" fillId="2" borderId="9" xfId="0" applyFont="1" applyFill="1" applyBorder="1"/>
    <xf numFmtId="0" fontId="1" fillId="2" borderId="10" xfId="0" applyFont="1" applyFill="1" applyBorder="1" applyAlignment="1">
      <alignment horizontal="left"/>
    </xf>
    <xf numFmtId="49" fontId="1" fillId="2" borderId="10" xfId="0" applyNumberFormat="1" applyFont="1" applyFill="1" applyBorder="1" applyAlignment="1">
      <alignment horizontal="right" vertical="center"/>
    </xf>
    <xf numFmtId="0" fontId="1" fillId="4" borderId="10" xfId="0" applyNumberFormat="1" applyFont="1" applyFill="1" applyBorder="1" applyAlignment="1">
      <alignment horizontal="center" vertical="center"/>
    </xf>
    <xf numFmtId="0" fontId="1" fillId="4" borderId="10" xfId="0" applyFont="1" applyFill="1" applyBorder="1" applyAlignment="1">
      <alignment horizontal="center" vertical="center"/>
    </xf>
    <xf numFmtId="0" fontId="1" fillId="2" borderId="10" xfId="0" applyFont="1" applyFill="1" applyBorder="1"/>
    <xf numFmtId="0" fontId="0" fillId="2" borderId="12" xfId="0" applyFill="1" applyBorder="1"/>
    <xf numFmtId="0" fontId="1" fillId="2" borderId="10" xfId="0" applyFont="1" applyFill="1" applyBorder="1" applyAlignment="1">
      <alignment wrapText="1"/>
    </xf>
    <xf numFmtId="0" fontId="1" fillId="2" borderId="13" xfId="0" applyFont="1" applyFill="1" applyBorder="1" applyAlignment="1">
      <alignment wrapText="1"/>
    </xf>
    <xf numFmtId="0" fontId="0" fillId="2" borderId="14" xfId="0" applyFill="1" applyBorder="1"/>
    <xf numFmtId="0" fontId="0" fillId="2" borderId="15" xfId="0" applyFill="1" applyBorder="1"/>
    <xf numFmtId="0" fontId="1" fillId="6" borderId="10" xfId="0" applyFont="1" applyFill="1" applyBorder="1" applyAlignment="1">
      <alignment horizontal="center"/>
    </xf>
    <xf numFmtId="0" fontId="9" fillId="2" borderId="9" xfId="0" applyFont="1" applyFill="1" applyBorder="1"/>
    <xf numFmtId="0" fontId="9" fillId="2" borderId="10" xfId="0" applyFont="1" applyFill="1" applyBorder="1" applyAlignment="1">
      <alignment horizontal="left"/>
    </xf>
    <xf numFmtId="0" fontId="1" fillId="4" borderId="10" xfId="0" applyFont="1" applyFill="1" applyBorder="1"/>
    <xf numFmtId="49" fontId="1" fillId="2" borderId="10" xfId="0" applyNumberFormat="1" applyFont="1" applyFill="1" applyBorder="1"/>
    <xf numFmtId="49" fontId="1" fillId="5" borderId="10" xfId="0" applyNumberFormat="1" applyFont="1" applyFill="1" applyBorder="1"/>
    <xf numFmtId="0" fontId="1" fillId="5" borderId="10" xfId="0" applyFont="1" applyFill="1" applyBorder="1"/>
    <xf numFmtId="0" fontId="1" fillId="2" borderId="18" xfId="0" applyFont="1" applyFill="1" applyBorder="1"/>
    <xf numFmtId="0" fontId="1" fillId="2" borderId="18" xfId="0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/>
    <xf numFmtId="49" fontId="8" fillId="2" borderId="4" xfId="0" applyNumberFormat="1" applyFont="1" applyFill="1" applyBorder="1"/>
    <xf numFmtId="0" fontId="0" fillId="2" borderId="4" xfId="0" applyFill="1" applyBorder="1"/>
    <xf numFmtId="0" fontId="0" fillId="2" borderId="22" xfId="0" applyFill="1" applyBorder="1"/>
    <xf numFmtId="0" fontId="0" fillId="2" borderId="23" xfId="0" applyFill="1" applyBorder="1"/>
    <xf numFmtId="49" fontId="4" fillId="4" borderId="16" xfId="0" applyNumberFormat="1" applyFont="1" applyFill="1" applyBorder="1"/>
    <xf numFmtId="0" fontId="6" fillId="4" borderId="10" xfId="0" applyFont="1" applyFill="1" applyBorder="1"/>
    <xf numFmtId="0" fontId="13" fillId="4" borderId="10" xfId="0" applyFont="1" applyFill="1" applyBorder="1"/>
    <xf numFmtId="49" fontId="13" fillId="4" borderId="10" xfId="0" applyNumberFormat="1" applyFont="1" applyFill="1" applyBorder="1" applyAlignment="1">
      <alignment horizontal="center"/>
    </xf>
    <xf numFmtId="49" fontId="13" fillId="4" borderId="17" xfId="0" applyNumberFormat="1" applyFont="1" applyFill="1" applyBorder="1" applyAlignment="1">
      <alignment horizontal="center" wrapText="1"/>
    </xf>
    <xf numFmtId="49" fontId="1" fillId="2" borderId="16" xfId="0" applyNumberFormat="1" applyFont="1" applyFill="1" applyBorder="1"/>
    <xf numFmtId="0" fontId="1" fillId="2" borderId="17" xfId="0" applyFont="1" applyFill="1" applyBorder="1" applyAlignment="1">
      <alignment horizontal="center"/>
    </xf>
    <xf numFmtId="49" fontId="1" fillId="5" borderId="16" xfId="0" applyNumberFormat="1" applyFont="1" applyFill="1" applyBorder="1"/>
    <xf numFmtId="49" fontId="1" fillId="5" borderId="17" xfId="0" applyNumberFormat="1" applyFont="1" applyFill="1" applyBorder="1" applyAlignment="1">
      <alignment horizontal="center"/>
    </xf>
    <xf numFmtId="49" fontId="1" fillId="2" borderId="17" xfId="0" applyNumberFormat="1" applyFont="1" applyFill="1" applyBorder="1" applyAlignment="1">
      <alignment horizontal="center"/>
    </xf>
    <xf numFmtId="0" fontId="1" fillId="5" borderId="17" xfId="0" applyFont="1" applyFill="1" applyBorder="1" applyAlignment="1">
      <alignment horizontal="center"/>
    </xf>
    <xf numFmtId="0" fontId="1" fillId="2" borderId="16" xfId="0" applyFont="1" applyFill="1" applyBorder="1"/>
    <xf numFmtId="0" fontId="1" fillId="4" borderId="17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left"/>
    </xf>
    <xf numFmtId="0" fontId="13" fillId="4" borderId="10" xfId="0" applyFont="1" applyFill="1" applyBorder="1" applyAlignment="1">
      <alignment horizontal="left"/>
    </xf>
    <xf numFmtId="0" fontId="1" fillId="6" borderId="17" xfId="0" applyFont="1" applyFill="1" applyBorder="1" applyAlignment="1">
      <alignment horizontal="center"/>
    </xf>
    <xf numFmtId="0" fontId="9" fillId="2" borderId="16" xfId="0" applyFont="1" applyFill="1" applyBorder="1"/>
    <xf numFmtId="49" fontId="13" fillId="4" borderId="17" xfId="0" applyNumberFormat="1" applyFont="1" applyFill="1" applyBorder="1" applyAlignment="1">
      <alignment horizontal="center" vertical="center" wrapText="1"/>
    </xf>
    <xf numFmtId="49" fontId="10" fillId="4" borderId="16" xfId="0" applyNumberFormat="1" applyFont="1" applyFill="1" applyBorder="1"/>
    <xf numFmtId="49" fontId="1" fillId="4" borderId="10" xfId="0" applyNumberFormat="1" applyFont="1" applyFill="1" applyBorder="1" applyAlignment="1">
      <alignment horizontal="center"/>
    </xf>
    <xf numFmtId="49" fontId="8" fillId="2" borderId="5" xfId="0" applyNumberFormat="1" applyFont="1" applyFill="1" applyBorder="1"/>
    <xf numFmtId="0" fontId="1" fillId="3" borderId="10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16" fillId="2" borderId="11" xfId="0" applyFont="1" applyFill="1" applyBorder="1"/>
    <xf numFmtId="0" fontId="17" fillId="2" borderId="11" xfId="0" applyFont="1" applyFill="1" applyBorder="1"/>
    <xf numFmtId="0" fontId="18" fillId="2" borderId="11" xfId="0" applyFont="1" applyFill="1" applyBorder="1"/>
    <xf numFmtId="0" fontId="21" fillId="0" borderId="0" xfId="0" applyFont="1"/>
    <xf numFmtId="49" fontId="22" fillId="4" borderId="9" xfId="0" applyNumberFormat="1" applyFont="1" applyFill="1" applyBorder="1"/>
    <xf numFmtId="0" fontId="20" fillId="2" borderId="11" xfId="0" applyFont="1" applyFill="1" applyBorder="1"/>
    <xf numFmtId="0" fontId="19" fillId="2" borderId="11" xfId="0" applyFont="1" applyFill="1" applyBorder="1"/>
    <xf numFmtId="49" fontId="1" fillId="0" borderId="9" xfId="0" applyNumberFormat="1" applyFont="1" applyFill="1" applyBorder="1"/>
    <xf numFmtId="49" fontId="23" fillId="2" borderId="9" xfId="0" applyNumberFormat="1" applyFont="1" applyFill="1" applyBorder="1"/>
    <xf numFmtId="49" fontId="24" fillId="2" borderId="16" xfId="0" applyNumberFormat="1" applyFont="1" applyFill="1" applyBorder="1"/>
    <xf numFmtId="49" fontId="1" fillId="0" borderId="16" xfId="0" applyNumberFormat="1" applyFont="1" applyFill="1" applyBorder="1"/>
    <xf numFmtId="49" fontId="23" fillId="0" borderId="9" xfId="0" applyNumberFormat="1" applyFont="1" applyFill="1" applyBorder="1"/>
    <xf numFmtId="49" fontId="25" fillId="5" borderId="10" xfId="0" applyNumberFormat="1" applyFont="1" applyFill="1" applyBorder="1" applyAlignment="1">
      <alignment horizontal="center"/>
    </xf>
    <xf numFmtId="0" fontId="25" fillId="5" borderId="10" xfId="0" applyFont="1" applyFill="1" applyBorder="1" applyAlignment="1">
      <alignment horizontal="center"/>
    </xf>
    <xf numFmtId="0" fontId="1" fillId="5" borderId="10" xfId="0" applyNumberFormat="1" applyFont="1" applyFill="1" applyBorder="1" applyAlignment="1">
      <alignment horizontal="left"/>
    </xf>
    <xf numFmtId="49" fontId="25" fillId="5" borderId="9" xfId="0" applyNumberFormat="1" applyFont="1" applyFill="1" applyBorder="1"/>
    <xf numFmtId="49" fontId="25" fillId="2" borderId="9" xfId="0" applyNumberFormat="1" applyFont="1" applyFill="1" applyBorder="1"/>
    <xf numFmtId="0" fontId="25" fillId="2" borderId="10" xfId="0" applyNumberFormat="1" applyFont="1" applyFill="1" applyBorder="1" applyAlignment="1">
      <alignment horizontal="center"/>
    </xf>
    <xf numFmtId="49" fontId="24" fillId="2" borderId="9" xfId="0" applyNumberFormat="1" applyFont="1" applyFill="1" applyBorder="1"/>
    <xf numFmtId="49" fontId="25" fillId="2" borderId="16" xfId="0" applyNumberFormat="1" applyFont="1" applyFill="1" applyBorder="1"/>
    <xf numFmtId="49" fontId="25" fillId="0" borderId="16" xfId="0" applyNumberFormat="1" applyFont="1" applyFill="1" applyBorder="1"/>
    <xf numFmtId="49" fontId="25" fillId="5" borderId="16" xfId="0" applyNumberFormat="1" applyFont="1" applyFill="1" applyBorder="1"/>
    <xf numFmtId="0" fontId="25" fillId="5" borderId="10" xfId="0" applyNumberFormat="1" applyFont="1" applyFill="1" applyBorder="1" applyAlignment="1">
      <alignment horizontal="center"/>
    </xf>
    <xf numFmtId="49" fontId="25" fillId="5" borderId="17" xfId="0" applyNumberFormat="1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49" fontId="7" fillId="3" borderId="10" xfId="0" applyNumberFormat="1" applyFont="1" applyFill="1" applyBorder="1" applyAlignment="1">
      <alignment horizontal="center"/>
    </xf>
    <xf numFmtId="0" fontId="12" fillId="3" borderId="10" xfId="0" applyNumberFormat="1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0" fontId="0" fillId="0" borderId="0" xfId="0" applyFill="1"/>
    <xf numFmtId="0" fontId="0" fillId="0" borderId="10" xfId="0" applyFill="1" applyBorder="1" applyAlignment="1">
      <alignment horizontal="left"/>
    </xf>
    <xf numFmtId="0" fontId="0" fillId="0" borderId="0" xfId="0" applyFill="1"/>
    <xf numFmtId="49" fontId="25" fillId="5" borderId="10" xfId="0" applyNumberFormat="1" applyFont="1" applyFill="1" applyBorder="1" applyAlignment="1">
      <alignment horizontal="left" wrapText="1"/>
    </xf>
    <xf numFmtId="0" fontId="25" fillId="5" borderId="10" xfId="0" applyFont="1" applyFill="1" applyBorder="1" applyAlignment="1">
      <alignment horizontal="left" wrapText="1"/>
    </xf>
    <xf numFmtId="0" fontId="8" fillId="3" borderId="10" xfId="0" applyNumberFormat="1" applyFont="1" applyFill="1" applyBorder="1" applyAlignment="1">
      <alignment horizontal="center"/>
    </xf>
    <xf numFmtId="0" fontId="8" fillId="3" borderId="10" xfId="0" applyFont="1" applyFill="1" applyBorder="1" applyAlignment="1">
      <alignment horizontal="center"/>
    </xf>
    <xf numFmtId="49" fontId="1" fillId="5" borderId="10" xfId="0" applyNumberFormat="1" applyFont="1" applyFill="1" applyBorder="1" applyAlignment="1">
      <alignment horizontal="left" wrapText="1"/>
    </xf>
    <xf numFmtId="0" fontId="1" fillId="5" borderId="10" xfId="0" applyFont="1" applyFill="1" applyBorder="1" applyAlignment="1">
      <alignment horizontal="left" wrapText="1"/>
    </xf>
    <xf numFmtId="49" fontId="1" fillId="2" borderId="10" xfId="0" applyNumberFormat="1" applyFont="1" applyFill="1" applyBorder="1" applyAlignment="1">
      <alignment horizontal="left" wrapText="1"/>
    </xf>
    <xf numFmtId="0" fontId="1" fillId="2" borderId="10" xfId="0" applyFont="1" applyFill="1" applyBorder="1" applyAlignment="1">
      <alignment horizontal="left" wrapText="1"/>
    </xf>
    <xf numFmtId="49" fontId="8" fillId="3" borderId="9" xfId="0" applyNumberFormat="1" applyFont="1" applyFill="1" applyBorder="1" applyAlignment="1">
      <alignment horizontal="left"/>
    </xf>
    <xf numFmtId="0" fontId="8" fillId="3" borderId="10" xfId="0" applyFont="1" applyFill="1" applyBorder="1" applyAlignment="1">
      <alignment horizontal="left"/>
    </xf>
    <xf numFmtId="49" fontId="7" fillId="3" borderId="9" xfId="0" applyNumberFormat="1" applyFont="1" applyFill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49" fontId="7" fillId="3" borderId="9" xfId="0" applyNumberFormat="1" applyFont="1" applyFill="1" applyBorder="1" applyAlignment="1">
      <alignment horizontal="right"/>
    </xf>
    <xf numFmtId="0" fontId="7" fillId="3" borderId="10" xfId="0" applyFont="1" applyFill="1" applyBorder="1" applyAlignment="1">
      <alignment horizontal="right"/>
    </xf>
    <xf numFmtId="49" fontId="14" fillId="3" borderId="9" xfId="0" applyNumberFormat="1" applyFont="1" applyFill="1" applyBorder="1" applyAlignment="1">
      <alignment horizontal="left"/>
    </xf>
    <xf numFmtId="49" fontId="25" fillId="2" borderId="10" xfId="0" applyNumberFormat="1" applyFont="1" applyFill="1" applyBorder="1" applyAlignment="1">
      <alignment horizontal="left" wrapText="1"/>
    </xf>
    <xf numFmtId="0" fontId="25" fillId="2" borderId="10" xfId="0" applyFont="1" applyFill="1" applyBorder="1" applyAlignment="1">
      <alignment horizontal="left" wrapText="1"/>
    </xf>
    <xf numFmtId="0" fontId="7" fillId="6" borderId="10" xfId="0" applyNumberFormat="1" applyFont="1" applyFill="1" applyBorder="1" applyAlignment="1">
      <alignment horizontal="center"/>
    </xf>
    <xf numFmtId="0" fontId="7" fillId="6" borderId="10" xfId="0" applyFont="1" applyFill="1" applyBorder="1" applyAlignment="1">
      <alignment horizontal="center"/>
    </xf>
    <xf numFmtId="49" fontId="3" fillId="3" borderId="9" xfId="0" applyNumberFormat="1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49" fontId="7" fillId="3" borderId="10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left"/>
    </xf>
    <xf numFmtId="49" fontId="7" fillId="2" borderId="19" xfId="0" applyNumberFormat="1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49" fontId="11" fillId="3" borderId="10" xfId="0" applyNumberFormat="1" applyFont="1" applyFill="1" applyBorder="1" applyAlignment="1">
      <alignment horizontal="center"/>
    </xf>
    <xf numFmtId="0" fontId="11" fillId="3" borderId="10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/>
    </xf>
    <xf numFmtId="0" fontId="12" fillId="3" borderId="10" xfId="0" applyNumberFormat="1" applyFont="1" applyFill="1" applyBorder="1" applyAlignment="1">
      <alignment horizontal="center" vertical="center"/>
    </xf>
    <xf numFmtId="0" fontId="12" fillId="3" borderId="10" xfId="0" applyFont="1" applyFill="1" applyBorder="1" applyAlignment="1">
      <alignment horizontal="center" vertical="center"/>
    </xf>
    <xf numFmtId="49" fontId="8" fillId="3" borderId="16" xfId="0" applyNumberFormat="1" applyFont="1" applyFill="1" applyBorder="1" applyAlignment="1">
      <alignment horizontal="left"/>
    </xf>
    <xf numFmtId="49" fontId="14" fillId="3" borderId="16" xfId="0" applyNumberFormat="1" applyFont="1" applyFill="1" applyBorder="1" applyAlignment="1">
      <alignment horizontal="left"/>
    </xf>
    <xf numFmtId="49" fontId="7" fillId="3" borderId="16" xfId="0" applyNumberFormat="1" applyFont="1" applyFill="1" applyBorder="1" applyAlignment="1">
      <alignment horizontal="right"/>
    </xf>
    <xf numFmtId="49" fontId="3" fillId="3" borderId="16" xfId="0" applyNumberFormat="1" applyFont="1" applyFill="1" applyBorder="1" applyAlignment="1">
      <alignment horizontal="center" vertical="center"/>
    </xf>
    <xf numFmtId="0" fontId="3" fillId="3" borderId="17" xfId="0" applyFont="1" applyFill="1" applyBorder="1" applyAlignment="1">
      <alignment horizontal="center" vertical="center"/>
    </xf>
    <xf numFmtId="49" fontId="7" fillId="3" borderId="16" xfId="0" applyNumberFormat="1" applyFont="1" applyFill="1" applyBorder="1" applyAlignment="1">
      <alignment horizontal="center"/>
    </xf>
    <xf numFmtId="49" fontId="2" fillId="2" borderId="5" xfId="0" applyNumberFormat="1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49" fontId="3" fillId="3" borderId="25" xfId="0" applyNumberFormat="1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horizontal="center" vertical="center"/>
    </xf>
    <xf numFmtId="0" fontId="3" fillId="3" borderId="27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/>
    </xf>
    <xf numFmtId="49" fontId="7" fillId="2" borderId="16" xfId="0" applyNumberFormat="1" applyFont="1" applyFill="1" applyBorder="1" applyAlignment="1">
      <alignment horizontal="center" vertical="center" wrapText="1"/>
    </xf>
    <xf numFmtId="49" fontId="7" fillId="2" borderId="10" xfId="0" applyNumberFormat="1" applyFont="1" applyFill="1" applyBorder="1" applyAlignment="1">
      <alignment horizontal="center" vertical="center" wrapText="1"/>
    </xf>
    <xf numFmtId="49" fontId="7" fillId="2" borderId="20" xfId="0" applyNumberFormat="1" applyFont="1" applyFill="1" applyBorder="1" applyAlignment="1">
      <alignment horizontal="center" vertical="center" wrapText="1"/>
    </xf>
    <xf numFmtId="49" fontId="7" fillId="2" borderId="28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E88B1"/>
      <rgbColor rgb="FFEEF3F4"/>
      <rgbColor rgb="FF0000FF"/>
      <rgbColor rgb="FFFFFFFF"/>
      <rgbColor rgb="FFA7A7A7"/>
      <rgbColor rgb="FFAAAAAA"/>
      <rgbColor rgb="FF0C0C0C"/>
      <rgbColor rgb="FFBDD6EE"/>
      <rgbColor rgb="FFD8D8D8"/>
      <rgbColor rgb="FFBFBFBF"/>
      <rgbColor rgb="FF9CC2E5"/>
      <rgbColor rgb="FFFF0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 Teması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eması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eması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8" tIns="45718" rIns="45718" bIns="45718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162"/>
  <sheetViews>
    <sheetView showGridLines="0" zoomScaleNormal="100" workbookViewId="0">
      <selection activeCell="F7" sqref="F7"/>
    </sheetView>
  </sheetViews>
  <sheetFormatPr baseColWidth="10" defaultColWidth="9.1640625" defaultRowHeight="15" customHeight="1" x14ac:dyDescent="0.2"/>
  <cols>
    <col min="1" max="1" width="10.5" style="1" customWidth="1"/>
    <col min="2" max="2" width="16" style="1" customWidth="1"/>
    <col min="3" max="3" width="16.5" style="1" customWidth="1"/>
    <col min="4" max="4" width="6.5" style="1" customWidth="1"/>
    <col min="5" max="5" width="17.1640625" style="1" customWidth="1"/>
    <col min="6" max="9" width="10.5" style="1" customWidth="1"/>
    <col min="10" max="10" width="25.1640625" style="1" customWidth="1"/>
    <col min="11" max="11" width="15.6640625" style="1" customWidth="1"/>
    <col min="12" max="16" width="9.1640625" style="1" customWidth="1"/>
    <col min="17" max="16384" width="9.1640625" style="1"/>
  </cols>
  <sheetData>
    <row r="1" spans="1:15" ht="15" customHeight="1" x14ac:dyDescent="0.2">
      <c r="A1" s="121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2"/>
      <c r="L1" s="2"/>
      <c r="M1" s="2"/>
      <c r="N1" s="2"/>
      <c r="O1" s="3"/>
    </row>
    <row r="2" spans="1:15" ht="15" customHeight="1" x14ac:dyDescent="0.2">
      <c r="A2" s="123"/>
      <c r="B2" s="124"/>
      <c r="C2" s="124"/>
      <c r="D2" s="124"/>
      <c r="E2" s="124"/>
      <c r="F2" s="124"/>
      <c r="G2" s="124"/>
      <c r="H2" s="124"/>
      <c r="I2" s="124"/>
      <c r="J2" s="124"/>
      <c r="K2" s="4"/>
      <c r="L2" s="4"/>
      <c r="M2" s="4"/>
      <c r="N2" s="4"/>
      <c r="O2" s="5"/>
    </row>
    <row r="3" spans="1:15" ht="42.75" customHeight="1" x14ac:dyDescent="0.2">
      <c r="A3" s="125"/>
      <c r="B3" s="126"/>
      <c r="C3" s="126"/>
      <c r="D3" s="126"/>
      <c r="E3" s="126"/>
      <c r="F3" s="126"/>
      <c r="G3" s="126"/>
      <c r="H3" s="126"/>
      <c r="I3" s="126"/>
      <c r="J3" s="126"/>
      <c r="K3" s="4"/>
      <c r="L3" s="4"/>
      <c r="M3" s="4"/>
      <c r="N3" s="4"/>
      <c r="O3" s="5"/>
    </row>
    <row r="4" spans="1:15" ht="14.75" customHeight="1" x14ac:dyDescent="0.2">
      <c r="A4" s="118" t="s">
        <v>1</v>
      </c>
      <c r="B4" s="119"/>
      <c r="C4" s="119"/>
      <c r="D4" s="119"/>
      <c r="E4" s="119"/>
      <c r="F4" s="119"/>
      <c r="G4" s="119"/>
      <c r="H4" s="119"/>
      <c r="I4" s="119"/>
      <c r="J4" s="119"/>
      <c r="K4" s="6"/>
      <c r="L4" s="4"/>
      <c r="M4" s="4"/>
      <c r="N4" s="4"/>
      <c r="O4" s="5"/>
    </row>
    <row r="5" spans="1:15" ht="35.25" customHeight="1" x14ac:dyDescent="0.35">
      <c r="A5" s="7" t="s">
        <v>2</v>
      </c>
      <c r="B5" s="8"/>
      <c r="C5" s="8"/>
      <c r="D5" s="8"/>
      <c r="E5" s="9"/>
      <c r="F5" s="10" t="s">
        <v>3</v>
      </c>
      <c r="G5" s="10" t="s">
        <v>4</v>
      </c>
      <c r="H5" s="10" t="s">
        <v>5</v>
      </c>
      <c r="I5" s="10" t="s">
        <v>6</v>
      </c>
      <c r="J5" s="10" t="s">
        <v>7</v>
      </c>
      <c r="K5" s="6"/>
      <c r="L5" s="4"/>
      <c r="M5" s="4"/>
      <c r="N5" s="4"/>
      <c r="O5" s="5"/>
    </row>
    <row r="6" spans="1:15" ht="15.75" customHeight="1" x14ac:dyDescent="0.2">
      <c r="A6" s="79" t="s">
        <v>298</v>
      </c>
      <c r="B6" s="105" t="s">
        <v>8</v>
      </c>
      <c r="C6" s="106"/>
      <c r="D6" s="106"/>
      <c r="E6" s="106"/>
      <c r="F6" s="12">
        <v>3</v>
      </c>
      <c r="G6" s="12">
        <v>2</v>
      </c>
      <c r="H6" s="12">
        <v>4</v>
      </c>
      <c r="I6" s="12">
        <v>5</v>
      </c>
      <c r="J6" s="13"/>
      <c r="K6" s="74"/>
      <c r="L6" s="4"/>
      <c r="M6" s="4"/>
      <c r="N6" s="4"/>
      <c r="O6" s="5"/>
    </row>
    <row r="7" spans="1:15" ht="15.75" customHeight="1" x14ac:dyDescent="0.2">
      <c r="A7" s="14" t="s">
        <v>9</v>
      </c>
      <c r="B7" s="103" t="s">
        <v>10</v>
      </c>
      <c r="C7" s="104"/>
      <c r="D7" s="104"/>
      <c r="E7" s="104"/>
      <c r="F7" s="15">
        <v>3</v>
      </c>
      <c r="G7" s="15">
        <v>0</v>
      </c>
      <c r="H7" s="15">
        <v>3</v>
      </c>
      <c r="I7" s="15">
        <v>4</v>
      </c>
      <c r="J7" s="80" t="s">
        <v>207</v>
      </c>
      <c r="K7" s="6"/>
      <c r="L7" s="4"/>
      <c r="M7" s="4"/>
      <c r="N7" s="4"/>
      <c r="O7" s="5"/>
    </row>
    <row r="8" spans="1:15" ht="15.75" customHeight="1" x14ac:dyDescent="0.2">
      <c r="A8" s="84" t="s">
        <v>206</v>
      </c>
      <c r="B8" s="105" t="s">
        <v>11</v>
      </c>
      <c r="C8" s="106"/>
      <c r="D8" s="106"/>
      <c r="E8" s="106"/>
      <c r="F8" s="12">
        <v>0</v>
      </c>
      <c r="G8" s="12">
        <v>2</v>
      </c>
      <c r="H8" s="12">
        <v>1</v>
      </c>
      <c r="I8" s="12">
        <v>2</v>
      </c>
      <c r="J8" s="17" t="s">
        <v>12</v>
      </c>
      <c r="K8" s="70"/>
      <c r="L8" s="4"/>
      <c r="M8" s="4"/>
      <c r="N8" s="4"/>
      <c r="O8" s="5"/>
    </row>
    <row r="9" spans="1:15" ht="15.75" customHeight="1" x14ac:dyDescent="0.2">
      <c r="A9" s="14" t="s">
        <v>13</v>
      </c>
      <c r="B9" s="103" t="s">
        <v>14</v>
      </c>
      <c r="C9" s="104"/>
      <c r="D9" s="104"/>
      <c r="E9" s="104"/>
      <c r="F9" s="15">
        <v>3</v>
      </c>
      <c r="G9" s="15">
        <v>2</v>
      </c>
      <c r="H9" s="15">
        <v>4</v>
      </c>
      <c r="I9" s="15">
        <v>6</v>
      </c>
      <c r="J9" s="18"/>
      <c r="K9" s="6"/>
      <c r="L9" s="4"/>
      <c r="M9" s="4"/>
      <c r="N9" s="4"/>
      <c r="O9" s="5"/>
    </row>
    <row r="10" spans="1:15" ht="15.75" customHeight="1" x14ac:dyDescent="0.2">
      <c r="A10" s="11" t="s">
        <v>221</v>
      </c>
      <c r="B10" s="105" t="s">
        <v>15</v>
      </c>
      <c r="C10" s="106"/>
      <c r="D10" s="106"/>
      <c r="E10" s="106"/>
      <c r="F10" s="12">
        <v>3</v>
      </c>
      <c r="G10" s="12">
        <v>0</v>
      </c>
      <c r="H10" s="12">
        <v>3</v>
      </c>
      <c r="I10" s="12">
        <v>3</v>
      </c>
      <c r="J10" s="13"/>
      <c r="K10" s="6"/>
      <c r="L10" s="4"/>
      <c r="M10" s="4"/>
      <c r="N10" s="4"/>
      <c r="O10" s="5"/>
    </row>
    <row r="11" spans="1:15" ht="15.75" customHeight="1" x14ac:dyDescent="0.2">
      <c r="A11" s="14" t="s">
        <v>16</v>
      </c>
      <c r="B11" s="103" t="s">
        <v>17</v>
      </c>
      <c r="C11" s="104"/>
      <c r="D11" s="104"/>
      <c r="E11" s="104"/>
      <c r="F11" s="15">
        <v>2</v>
      </c>
      <c r="G11" s="15">
        <v>0</v>
      </c>
      <c r="H11" s="15">
        <v>2</v>
      </c>
      <c r="I11" s="15">
        <v>2</v>
      </c>
      <c r="J11" s="18"/>
      <c r="K11" s="6"/>
      <c r="L11" s="4"/>
      <c r="M11" s="4"/>
      <c r="N11" s="4"/>
      <c r="O11" s="5"/>
    </row>
    <row r="12" spans="1:15" ht="15.75" customHeight="1" x14ac:dyDescent="0.2">
      <c r="A12" s="11" t="s">
        <v>18</v>
      </c>
      <c r="B12" s="105" t="s">
        <v>19</v>
      </c>
      <c r="C12" s="106"/>
      <c r="D12" s="106"/>
      <c r="E12" s="106"/>
      <c r="F12" s="12">
        <v>4</v>
      </c>
      <c r="G12" s="12">
        <v>2</v>
      </c>
      <c r="H12" s="12">
        <v>5</v>
      </c>
      <c r="I12" s="12">
        <v>6</v>
      </c>
      <c r="J12" s="13"/>
      <c r="K12" s="6"/>
      <c r="L12" s="4"/>
      <c r="M12" s="4"/>
      <c r="N12" s="4"/>
      <c r="O12" s="5"/>
    </row>
    <row r="13" spans="1:15" ht="15.75" customHeight="1" x14ac:dyDescent="0.2">
      <c r="A13" s="14" t="s">
        <v>20</v>
      </c>
      <c r="B13" s="103" t="s">
        <v>21</v>
      </c>
      <c r="C13" s="104"/>
      <c r="D13" s="104"/>
      <c r="E13" s="104"/>
      <c r="F13" s="15">
        <v>1</v>
      </c>
      <c r="G13" s="15">
        <v>0</v>
      </c>
      <c r="H13" s="15">
        <v>1</v>
      </c>
      <c r="I13" s="15">
        <v>2</v>
      </c>
      <c r="J13" s="18"/>
      <c r="K13" s="6"/>
      <c r="L13" s="4"/>
      <c r="M13" s="4"/>
      <c r="N13" s="4"/>
      <c r="O13" s="5"/>
    </row>
    <row r="14" spans="1:15" ht="15.75" customHeight="1" x14ac:dyDescent="0.2">
      <c r="A14" s="19"/>
      <c r="B14" s="20"/>
      <c r="C14" s="20"/>
      <c r="D14" s="20"/>
      <c r="E14" s="21" t="s">
        <v>22</v>
      </c>
      <c r="F14" s="22">
        <f>SUM(F6:F13)</f>
        <v>19</v>
      </c>
      <c r="G14" s="22">
        <f>SUM(G6:G13)</f>
        <v>8</v>
      </c>
      <c r="H14" s="22">
        <f>SUM(H6:H13)</f>
        <v>23</v>
      </c>
      <c r="I14" s="22">
        <f>SUM(I6:I13)</f>
        <v>30</v>
      </c>
      <c r="J14" s="23"/>
      <c r="K14" s="6"/>
      <c r="L14" s="4"/>
      <c r="M14" s="4"/>
      <c r="N14" s="4"/>
      <c r="O14" s="5"/>
    </row>
    <row r="15" spans="1:15" ht="15.75" customHeight="1" x14ac:dyDescent="0.2">
      <c r="A15" s="19"/>
      <c r="B15" s="20"/>
      <c r="C15" s="20"/>
      <c r="D15" s="20"/>
      <c r="E15" s="20"/>
      <c r="F15" s="24"/>
      <c r="G15" s="24"/>
      <c r="H15" s="24"/>
      <c r="I15" s="24"/>
      <c r="J15" s="13"/>
      <c r="K15" s="6"/>
      <c r="L15" s="4"/>
      <c r="M15" s="4"/>
      <c r="N15" s="4"/>
      <c r="O15" s="5"/>
    </row>
    <row r="16" spans="1:15" ht="35.25" customHeight="1" x14ac:dyDescent="0.35">
      <c r="A16" s="7" t="s">
        <v>23</v>
      </c>
      <c r="B16" s="8"/>
      <c r="C16" s="8"/>
      <c r="D16" s="8"/>
      <c r="E16" s="9"/>
      <c r="F16" s="10" t="s">
        <v>3</v>
      </c>
      <c r="G16" s="10" t="s">
        <v>4</v>
      </c>
      <c r="H16" s="10" t="s">
        <v>5</v>
      </c>
      <c r="I16" s="10" t="s">
        <v>6</v>
      </c>
      <c r="J16" s="10" t="s">
        <v>7</v>
      </c>
      <c r="K16" s="6"/>
      <c r="L16" s="4"/>
      <c r="M16" s="4"/>
      <c r="N16" s="4"/>
      <c r="O16" s="5"/>
    </row>
    <row r="17" spans="1:15" ht="15.75" customHeight="1" x14ac:dyDescent="0.2">
      <c r="A17" s="11" t="s">
        <v>222</v>
      </c>
      <c r="B17" s="105" t="s">
        <v>338</v>
      </c>
      <c r="C17" s="106"/>
      <c r="D17" s="106"/>
      <c r="E17" s="106"/>
      <c r="F17" s="12">
        <v>3</v>
      </c>
      <c r="G17" s="12">
        <v>0</v>
      </c>
      <c r="H17" s="12">
        <v>3</v>
      </c>
      <c r="I17" s="12">
        <v>3</v>
      </c>
      <c r="J17" s="13"/>
      <c r="K17" s="6"/>
      <c r="L17" s="4"/>
      <c r="M17" s="4"/>
      <c r="N17" s="4"/>
      <c r="O17" s="5"/>
    </row>
    <row r="18" spans="1:15" ht="15.75" customHeight="1" x14ac:dyDescent="0.2">
      <c r="A18" s="14" t="s">
        <v>24</v>
      </c>
      <c r="B18" s="103" t="s">
        <v>25</v>
      </c>
      <c r="C18" s="104"/>
      <c r="D18" s="104"/>
      <c r="E18" s="104"/>
      <c r="F18" s="15">
        <v>3</v>
      </c>
      <c r="G18" s="15">
        <v>2</v>
      </c>
      <c r="H18" s="15">
        <v>4</v>
      </c>
      <c r="I18" s="15">
        <v>6</v>
      </c>
      <c r="J18" s="16" t="s">
        <v>13</v>
      </c>
      <c r="K18" s="6"/>
      <c r="L18" s="4"/>
      <c r="M18" s="4"/>
      <c r="N18" s="4"/>
      <c r="O18" s="5"/>
    </row>
    <row r="19" spans="1:15" ht="15.75" customHeight="1" x14ac:dyDescent="0.2">
      <c r="A19" s="11" t="s">
        <v>26</v>
      </c>
      <c r="B19" s="105" t="s">
        <v>27</v>
      </c>
      <c r="C19" s="106"/>
      <c r="D19" s="106"/>
      <c r="E19" s="106"/>
      <c r="F19" s="12">
        <v>3</v>
      </c>
      <c r="G19" s="12">
        <v>0</v>
      </c>
      <c r="H19" s="12">
        <v>3</v>
      </c>
      <c r="I19" s="12">
        <v>4</v>
      </c>
      <c r="J19" s="17"/>
      <c r="K19" s="6"/>
      <c r="L19" s="4"/>
      <c r="M19" s="4"/>
      <c r="N19" s="4"/>
      <c r="O19" s="5"/>
    </row>
    <row r="20" spans="1:15" ht="15.75" customHeight="1" x14ac:dyDescent="0.2">
      <c r="A20" s="14" t="s">
        <v>28</v>
      </c>
      <c r="B20" s="103" t="s">
        <v>29</v>
      </c>
      <c r="C20" s="104"/>
      <c r="D20" s="104"/>
      <c r="E20" s="104"/>
      <c r="F20" s="15">
        <v>4</v>
      </c>
      <c r="G20" s="15">
        <v>2</v>
      </c>
      <c r="H20" s="15">
        <v>5</v>
      </c>
      <c r="I20" s="15">
        <v>6</v>
      </c>
      <c r="J20" s="18" t="s">
        <v>18</v>
      </c>
      <c r="K20" s="6"/>
      <c r="L20" s="4"/>
      <c r="M20" s="4"/>
      <c r="N20" s="4"/>
      <c r="O20" s="5"/>
    </row>
    <row r="21" spans="1:15" ht="15.75" customHeight="1" x14ac:dyDescent="0.2">
      <c r="A21" s="11" t="s">
        <v>30</v>
      </c>
      <c r="B21" s="105" t="s">
        <v>31</v>
      </c>
      <c r="C21" s="106"/>
      <c r="D21" s="106"/>
      <c r="E21" s="106"/>
      <c r="F21" s="12">
        <v>2</v>
      </c>
      <c r="G21" s="12">
        <v>0</v>
      </c>
      <c r="H21" s="12">
        <v>2</v>
      </c>
      <c r="I21" s="12">
        <v>3</v>
      </c>
      <c r="J21" s="13"/>
      <c r="K21" s="6"/>
      <c r="L21" s="4"/>
      <c r="M21" s="4"/>
      <c r="N21" s="4"/>
      <c r="O21" s="5"/>
    </row>
    <row r="22" spans="1:15" ht="15.75" customHeight="1" x14ac:dyDescent="0.2">
      <c r="A22" s="14" t="s">
        <v>32</v>
      </c>
      <c r="B22" s="103" t="s">
        <v>33</v>
      </c>
      <c r="C22" s="104"/>
      <c r="D22" s="104"/>
      <c r="E22" s="104"/>
      <c r="F22" s="15">
        <v>3</v>
      </c>
      <c r="G22" s="15">
        <v>0</v>
      </c>
      <c r="H22" s="15">
        <v>3</v>
      </c>
      <c r="I22" s="15">
        <v>4</v>
      </c>
      <c r="J22" s="81" t="s">
        <v>209</v>
      </c>
      <c r="K22" s="6"/>
      <c r="L22" s="4"/>
      <c r="M22" s="4"/>
      <c r="N22" s="4"/>
      <c r="O22" s="5"/>
    </row>
    <row r="23" spans="1:15" ht="15.75" customHeight="1" x14ac:dyDescent="0.2">
      <c r="A23" s="84" t="s">
        <v>208</v>
      </c>
      <c r="B23" s="105" t="s">
        <v>34</v>
      </c>
      <c r="C23" s="106"/>
      <c r="D23" s="106"/>
      <c r="E23" s="106"/>
      <c r="F23" s="12">
        <v>0</v>
      </c>
      <c r="G23" s="12">
        <v>2</v>
      </c>
      <c r="H23" s="12">
        <v>1</v>
      </c>
      <c r="I23" s="12">
        <v>2</v>
      </c>
      <c r="J23" s="13" t="s">
        <v>35</v>
      </c>
      <c r="K23" s="74"/>
      <c r="L23" s="4"/>
      <c r="M23" s="4"/>
      <c r="N23" s="4"/>
      <c r="O23" s="5"/>
    </row>
    <row r="24" spans="1:15" ht="15.75" customHeight="1" x14ac:dyDescent="0.2">
      <c r="A24" s="14" t="s">
        <v>36</v>
      </c>
      <c r="B24" s="103" t="s">
        <v>37</v>
      </c>
      <c r="C24" s="104"/>
      <c r="D24" s="104"/>
      <c r="E24" s="104"/>
      <c r="F24" s="15">
        <v>2</v>
      </c>
      <c r="G24" s="15">
        <v>0</v>
      </c>
      <c r="H24" s="15">
        <v>2</v>
      </c>
      <c r="I24" s="15">
        <v>2</v>
      </c>
      <c r="J24" s="18"/>
      <c r="K24" s="6"/>
      <c r="L24" s="4"/>
      <c r="M24" s="4"/>
      <c r="N24" s="4"/>
      <c r="O24" s="5"/>
    </row>
    <row r="25" spans="1:15" ht="15.75" customHeight="1" x14ac:dyDescent="0.2">
      <c r="A25" s="19"/>
      <c r="B25" s="24"/>
      <c r="C25" s="24"/>
      <c r="D25" s="24"/>
      <c r="E25" s="21" t="s">
        <v>22</v>
      </c>
      <c r="F25" s="22">
        <f>SUM(F17:F24)</f>
        <v>20</v>
      </c>
      <c r="G25" s="22">
        <f>SUM(G17:G24)</f>
        <v>6</v>
      </c>
      <c r="H25" s="22">
        <f>SUM(H17:H24)</f>
        <v>23</v>
      </c>
      <c r="I25" s="22">
        <f>SUM(I17:I24)</f>
        <v>30</v>
      </c>
      <c r="J25" s="23"/>
      <c r="K25" s="25"/>
      <c r="L25" s="26"/>
      <c r="M25" s="26"/>
      <c r="N25" s="26"/>
      <c r="O25" s="27"/>
    </row>
    <row r="26" spans="1:15" ht="15.75" customHeight="1" x14ac:dyDescent="0.2">
      <c r="A26" s="19"/>
      <c r="B26" s="24"/>
      <c r="C26" s="24"/>
      <c r="D26" s="24"/>
      <c r="E26" s="24"/>
      <c r="F26" s="24"/>
      <c r="G26" s="24"/>
      <c r="H26" s="24"/>
      <c r="I26" s="24"/>
      <c r="J26" s="13"/>
      <c r="K26" s="6"/>
      <c r="L26" s="28"/>
      <c r="M26" s="28"/>
      <c r="N26" s="28"/>
      <c r="O26" s="29"/>
    </row>
    <row r="27" spans="1:15" ht="15.75" customHeight="1" x14ac:dyDescent="0.2">
      <c r="A27" s="109" t="s">
        <v>38</v>
      </c>
      <c r="B27" s="110"/>
      <c r="C27" s="110"/>
      <c r="D27" s="120" t="s">
        <v>39</v>
      </c>
      <c r="E27" s="110"/>
      <c r="F27" s="120" t="s">
        <v>40</v>
      </c>
      <c r="G27" s="110"/>
      <c r="H27" s="120" t="s">
        <v>6</v>
      </c>
      <c r="I27" s="110"/>
      <c r="J27" s="66"/>
      <c r="K27" s="6"/>
      <c r="L27" s="4"/>
      <c r="M27" s="4"/>
      <c r="N27" s="4"/>
      <c r="O27" s="5"/>
    </row>
    <row r="28" spans="1:15" ht="15.75" customHeight="1" x14ac:dyDescent="0.2">
      <c r="A28" s="107" t="s">
        <v>41</v>
      </c>
      <c r="B28" s="108"/>
      <c r="C28" s="108"/>
      <c r="D28" s="101">
        <f>COUNT(F6:F7,F8,F9,F12,F18,F19:F20,F21:F22,F23)</f>
        <v>11</v>
      </c>
      <c r="E28" s="102"/>
      <c r="F28" s="101">
        <f>SUM(H6:H7,H8,H9,H12,H18:H19,H20:H21,H22,H23)</f>
        <v>35</v>
      </c>
      <c r="G28" s="102"/>
      <c r="H28" s="101">
        <f>SUM(I6:I9,I12,I18:I19,I20:I23)</f>
        <v>48</v>
      </c>
      <c r="I28" s="102"/>
      <c r="J28" s="66"/>
      <c r="K28" s="6"/>
      <c r="L28" s="4"/>
      <c r="M28" s="4"/>
      <c r="N28" s="4"/>
      <c r="O28" s="5"/>
    </row>
    <row r="29" spans="1:15" ht="15.75" customHeight="1" x14ac:dyDescent="0.2">
      <c r="A29" s="107" t="s">
        <v>42</v>
      </c>
      <c r="B29" s="108"/>
      <c r="C29" s="108"/>
      <c r="D29" s="101">
        <f>COUNT(F24,F17,F13,F10:F11)</f>
        <v>5</v>
      </c>
      <c r="E29" s="102"/>
      <c r="F29" s="101">
        <f>SUM(H10,H11,H13,H17,H24)</f>
        <v>11</v>
      </c>
      <c r="G29" s="102"/>
      <c r="H29" s="101">
        <f>SUM(I24,I17,I13,I11,I10)</f>
        <v>12</v>
      </c>
      <c r="I29" s="102"/>
      <c r="J29" s="66"/>
      <c r="K29" s="6"/>
      <c r="L29" s="4"/>
      <c r="M29" s="4"/>
      <c r="N29" s="4"/>
      <c r="O29" s="5"/>
    </row>
    <row r="30" spans="1:15" ht="15.75" customHeight="1" x14ac:dyDescent="0.2">
      <c r="A30" s="113" t="s">
        <v>213</v>
      </c>
      <c r="B30" s="108"/>
      <c r="C30" s="108"/>
      <c r="D30" s="101">
        <v>0</v>
      </c>
      <c r="E30" s="102"/>
      <c r="F30" s="101">
        <v>0</v>
      </c>
      <c r="G30" s="102"/>
      <c r="H30" s="101">
        <v>0</v>
      </c>
      <c r="I30" s="102"/>
      <c r="J30" s="66"/>
      <c r="K30" s="6"/>
      <c r="L30" s="4"/>
      <c r="M30" s="4"/>
      <c r="N30" s="4"/>
      <c r="O30" s="5"/>
    </row>
    <row r="31" spans="1:15" ht="15.75" customHeight="1" x14ac:dyDescent="0.2">
      <c r="A31" s="107" t="s">
        <v>43</v>
      </c>
      <c r="B31" s="108"/>
      <c r="C31" s="108"/>
      <c r="D31" s="101">
        <v>0</v>
      </c>
      <c r="E31" s="102"/>
      <c r="F31" s="101">
        <v>0</v>
      </c>
      <c r="G31" s="102"/>
      <c r="H31" s="101">
        <v>0</v>
      </c>
      <c r="I31" s="102"/>
      <c r="J31" s="66"/>
      <c r="K31" s="6"/>
      <c r="L31" s="4"/>
      <c r="M31" s="4"/>
      <c r="N31" s="4"/>
      <c r="O31" s="5"/>
    </row>
    <row r="32" spans="1:15" ht="15.75" customHeight="1" x14ac:dyDescent="0.2">
      <c r="A32" s="111" t="s">
        <v>44</v>
      </c>
      <c r="B32" s="112"/>
      <c r="C32" s="112"/>
      <c r="D32" s="116">
        <f>SUM(D28:E31)</f>
        <v>16</v>
      </c>
      <c r="E32" s="117"/>
      <c r="F32" s="116">
        <f>SUM(F28:G31)</f>
        <v>46</v>
      </c>
      <c r="G32" s="117"/>
      <c r="H32" s="116">
        <f>SUM(H28:I31)</f>
        <v>60</v>
      </c>
      <c r="I32" s="117"/>
      <c r="J32" s="30"/>
      <c r="K32" s="6"/>
      <c r="L32" s="4"/>
      <c r="M32" s="4"/>
      <c r="N32" s="4"/>
      <c r="O32" s="5"/>
    </row>
    <row r="33" spans="1:15" ht="15.75" customHeight="1" x14ac:dyDescent="0.2">
      <c r="A33" s="19"/>
      <c r="B33" s="24"/>
      <c r="C33" s="24"/>
      <c r="D33" s="24"/>
      <c r="E33" s="24"/>
      <c r="F33" s="24"/>
      <c r="G33" s="24"/>
      <c r="H33" s="24"/>
      <c r="I33" s="24"/>
      <c r="J33" s="13"/>
      <c r="K33" s="6"/>
      <c r="L33" s="4"/>
      <c r="M33" s="4"/>
      <c r="N33" s="4"/>
      <c r="O33" s="5"/>
    </row>
    <row r="34" spans="1:15" ht="15.75" customHeight="1" x14ac:dyDescent="0.2">
      <c r="A34" s="118" t="s">
        <v>45</v>
      </c>
      <c r="B34" s="119"/>
      <c r="C34" s="119"/>
      <c r="D34" s="119"/>
      <c r="E34" s="119"/>
      <c r="F34" s="119"/>
      <c r="G34" s="119"/>
      <c r="H34" s="119"/>
      <c r="I34" s="119"/>
      <c r="J34" s="119"/>
      <c r="K34" s="6"/>
      <c r="L34" s="4"/>
      <c r="M34" s="4"/>
      <c r="N34" s="4"/>
      <c r="O34" s="5"/>
    </row>
    <row r="35" spans="1:15" ht="35.25" customHeight="1" x14ac:dyDescent="0.35">
      <c r="A35" s="7" t="s">
        <v>46</v>
      </c>
      <c r="B35" s="8"/>
      <c r="C35" s="8"/>
      <c r="D35" s="8"/>
      <c r="E35" s="9"/>
      <c r="F35" s="10" t="s">
        <v>3</v>
      </c>
      <c r="G35" s="10" t="s">
        <v>4</v>
      </c>
      <c r="H35" s="10" t="s">
        <v>5</v>
      </c>
      <c r="I35" s="10" t="s">
        <v>6</v>
      </c>
      <c r="J35" s="10" t="s">
        <v>7</v>
      </c>
      <c r="K35" s="6"/>
      <c r="L35" s="4"/>
      <c r="M35" s="4"/>
      <c r="N35" s="4"/>
      <c r="O35" s="5"/>
    </row>
    <row r="36" spans="1:15" ht="15.75" customHeight="1" x14ac:dyDescent="0.2">
      <c r="A36" s="75" t="s">
        <v>300</v>
      </c>
      <c r="B36" s="105" t="s">
        <v>47</v>
      </c>
      <c r="C36" s="106"/>
      <c r="D36" s="106"/>
      <c r="E36" s="106"/>
      <c r="F36" s="12">
        <v>3</v>
      </c>
      <c r="G36" s="12">
        <v>0</v>
      </c>
      <c r="H36" s="12">
        <v>3</v>
      </c>
      <c r="I36" s="12">
        <v>5</v>
      </c>
      <c r="J36" s="13"/>
      <c r="K36" s="74"/>
      <c r="L36" s="4"/>
      <c r="M36" s="4"/>
      <c r="N36" s="4"/>
      <c r="O36" s="5"/>
    </row>
    <row r="37" spans="1:15" ht="15.75" customHeight="1" x14ac:dyDescent="0.2">
      <c r="A37" s="14" t="s">
        <v>299</v>
      </c>
      <c r="B37" s="103" t="s">
        <v>48</v>
      </c>
      <c r="C37" s="104"/>
      <c r="D37" s="104"/>
      <c r="E37" s="104"/>
      <c r="F37" s="15">
        <v>4</v>
      </c>
      <c r="G37" s="15">
        <v>2</v>
      </c>
      <c r="H37" s="15">
        <v>5</v>
      </c>
      <c r="I37" s="15">
        <v>5</v>
      </c>
      <c r="J37" s="16"/>
      <c r="K37" s="6"/>
      <c r="L37" s="4"/>
      <c r="M37" s="4"/>
      <c r="N37" s="4"/>
      <c r="O37" s="5"/>
    </row>
    <row r="38" spans="1:15" ht="15.75" customHeight="1" x14ac:dyDescent="0.2">
      <c r="A38" s="75" t="s">
        <v>301</v>
      </c>
      <c r="B38" s="105" t="s">
        <v>49</v>
      </c>
      <c r="C38" s="106"/>
      <c r="D38" s="106"/>
      <c r="E38" s="106"/>
      <c r="F38" s="12">
        <v>3</v>
      </c>
      <c r="G38" s="12">
        <v>2</v>
      </c>
      <c r="H38" s="12">
        <v>4</v>
      </c>
      <c r="I38" s="12">
        <v>5</v>
      </c>
      <c r="J38" s="17" t="s">
        <v>24</v>
      </c>
      <c r="K38" s="74"/>
      <c r="L38" s="4"/>
      <c r="M38" s="4"/>
      <c r="N38" s="4"/>
      <c r="O38" s="5"/>
    </row>
    <row r="39" spans="1:15" ht="15.75" customHeight="1" x14ac:dyDescent="0.2">
      <c r="A39" s="14" t="s">
        <v>50</v>
      </c>
      <c r="B39" s="103" t="s">
        <v>51</v>
      </c>
      <c r="C39" s="104"/>
      <c r="D39" s="104"/>
      <c r="E39" s="104"/>
      <c r="F39" s="15">
        <v>3</v>
      </c>
      <c r="G39" s="15">
        <v>0</v>
      </c>
      <c r="H39" s="15">
        <v>3</v>
      </c>
      <c r="I39" s="15">
        <v>4</v>
      </c>
      <c r="J39" s="16" t="s">
        <v>232</v>
      </c>
      <c r="K39" s="6"/>
      <c r="L39" s="4"/>
      <c r="M39" s="4"/>
      <c r="N39" s="4"/>
      <c r="O39" s="5"/>
    </row>
    <row r="40" spans="1:15" ht="15.75" customHeight="1" x14ac:dyDescent="0.2">
      <c r="A40" s="75" t="s">
        <v>231</v>
      </c>
      <c r="B40" s="105" t="s">
        <v>200</v>
      </c>
      <c r="C40" s="106"/>
      <c r="D40" s="106"/>
      <c r="E40" s="106"/>
      <c r="F40" s="12">
        <v>0</v>
      </c>
      <c r="G40" s="12">
        <v>2</v>
      </c>
      <c r="H40" s="12">
        <v>1</v>
      </c>
      <c r="I40" s="12">
        <v>2</v>
      </c>
      <c r="J40" s="13" t="s">
        <v>197</v>
      </c>
      <c r="K40" s="6"/>
      <c r="L40" s="4"/>
      <c r="M40" s="4"/>
      <c r="N40" s="4"/>
      <c r="O40" s="5"/>
    </row>
    <row r="41" spans="1:15" ht="15.75" customHeight="1" x14ac:dyDescent="0.2">
      <c r="A41" s="14" t="s">
        <v>52</v>
      </c>
      <c r="B41" s="103" t="s">
        <v>53</v>
      </c>
      <c r="C41" s="104"/>
      <c r="D41" s="104"/>
      <c r="E41" s="104"/>
      <c r="F41" s="15">
        <v>2</v>
      </c>
      <c r="G41" s="15">
        <v>0</v>
      </c>
      <c r="H41" s="15">
        <v>2</v>
      </c>
      <c r="I41" s="15">
        <v>2</v>
      </c>
      <c r="J41" s="18"/>
      <c r="K41" s="6"/>
      <c r="L41" s="4"/>
      <c r="M41" s="4"/>
      <c r="N41" s="4"/>
      <c r="O41" s="5"/>
    </row>
    <row r="42" spans="1:15" ht="15.75" customHeight="1" x14ac:dyDescent="0.2">
      <c r="A42" s="84" t="s">
        <v>210</v>
      </c>
      <c r="B42" s="114" t="s">
        <v>55</v>
      </c>
      <c r="C42" s="115"/>
      <c r="D42" s="115"/>
      <c r="E42" s="115"/>
      <c r="F42" s="12">
        <v>2</v>
      </c>
      <c r="G42" s="12">
        <v>2</v>
      </c>
      <c r="H42" s="12">
        <v>3</v>
      </c>
      <c r="I42" s="12">
        <v>4</v>
      </c>
      <c r="J42" s="13"/>
      <c r="K42" s="68"/>
      <c r="L42" s="4"/>
      <c r="M42" s="4"/>
      <c r="N42" s="4"/>
      <c r="O42" s="5"/>
    </row>
    <row r="43" spans="1:15" ht="15.75" customHeight="1" x14ac:dyDescent="0.2">
      <c r="A43" s="83" t="s">
        <v>54</v>
      </c>
      <c r="B43" s="99" t="s">
        <v>211</v>
      </c>
      <c r="C43" s="100"/>
      <c r="D43" s="100"/>
      <c r="E43" s="100"/>
      <c r="F43" s="15">
        <v>3</v>
      </c>
      <c r="G43" s="15">
        <v>0</v>
      </c>
      <c r="H43" s="15">
        <v>3</v>
      </c>
      <c r="I43" s="15">
        <v>3</v>
      </c>
      <c r="J43" s="18"/>
      <c r="K43" s="70"/>
      <c r="L43" s="4"/>
      <c r="M43" s="4"/>
      <c r="N43" s="4"/>
      <c r="O43" s="5"/>
    </row>
    <row r="44" spans="1:15" ht="15.75" customHeight="1" x14ac:dyDescent="0.2">
      <c r="A44" s="31"/>
      <c r="B44" s="32"/>
      <c r="C44" s="20"/>
      <c r="D44" s="20"/>
      <c r="E44" s="20"/>
      <c r="F44" s="13"/>
      <c r="G44" s="13"/>
      <c r="H44" s="13"/>
      <c r="I44" s="13"/>
      <c r="J44" s="13"/>
      <c r="K44" s="6"/>
      <c r="L44" s="4"/>
      <c r="M44" s="4"/>
      <c r="N44" s="4"/>
      <c r="O44" s="5"/>
    </row>
    <row r="45" spans="1:15" ht="15.75" customHeight="1" x14ac:dyDescent="0.2">
      <c r="A45" s="19"/>
      <c r="B45" s="20"/>
      <c r="C45" s="20"/>
      <c r="D45" s="20"/>
      <c r="E45" s="21" t="s">
        <v>22</v>
      </c>
      <c r="F45" s="22">
        <f>SUM(F36:F43)</f>
        <v>20</v>
      </c>
      <c r="G45" s="22">
        <f>SUM(G36:G43)</f>
        <v>8</v>
      </c>
      <c r="H45" s="22">
        <f>SUM(H36:H43)</f>
        <v>24</v>
      </c>
      <c r="I45" s="22">
        <f>SUM(I36:I44)</f>
        <v>30</v>
      </c>
      <c r="J45" s="23"/>
      <c r="K45" s="6"/>
      <c r="L45" s="4"/>
      <c r="M45" s="4"/>
      <c r="N45" s="4"/>
      <c r="O45" s="5"/>
    </row>
    <row r="46" spans="1:15" ht="15.75" customHeight="1" x14ac:dyDescent="0.2">
      <c r="A46" s="19"/>
      <c r="B46" s="20"/>
      <c r="C46" s="20"/>
      <c r="D46" s="20"/>
      <c r="E46" s="20"/>
      <c r="F46" s="24"/>
      <c r="G46" s="24"/>
      <c r="H46" s="24"/>
      <c r="I46" s="24"/>
      <c r="J46" s="13"/>
      <c r="K46" s="6"/>
      <c r="L46" s="4"/>
      <c r="M46" s="4"/>
      <c r="N46" s="4"/>
      <c r="O46" s="5"/>
    </row>
    <row r="47" spans="1:15" ht="35.25" customHeight="1" x14ac:dyDescent="0.35">
      <c r="A47" s="7" t="s">
        <v>56</v>
      </c>
      <c r="B47" s="8"/>
      <c r="C47" s="8"/>
      <c r="D47" s="8"/>
      <c r="E47" s="9"/>
      <c r="F47" s="10" t="s">
        <v>3</v>
      </c>
      <c r="G47" s="10" t="s">
        <v>4</v>
      </c>
      <c r="H47" s="10" t="s">
        <v>5</v>
      </c>
      <c r="I47" s="10" t="s">
        <v>6</v>
      </c>
      <c r="J47" s="10" t="s">
        <v>7</v>
      </c>
      <c r="K47" s="6"/>
      <c r="L47" s="4"/>
      <c r="M47" s="4"/>
      <c r="N47" s="4"/>
      <c r="O47" s="5"/>
    </row>
    <row r="48" spans="1:15" ht="15.75" customHeight="1" x14ac:dyDescent="0.2">
      <c r="A48" s="75" t="s">
        <v>302</v>
      </c>
      <c r="B48" s="105" t="s">
        <v>57</v>
      </c>
      <c r="C48" s="106"/>
      <c r="D48" s="106"/>
      <c r="E48" s="106"/>
      <c r="F48" s="12">
        <v>3</v>
      </c>
      <c r="G48" s="12">
        <v>2</v>
      </c>
      <c r="H48" s="12">
        <v>4</v>
      </c>
      <c r="I48" s="12">
        <v>6</v>
      </c>
      <c r="J48" s="13" t="s">
        <v>333</v>
      </c>
      <c r="K48" s="68"/>
      <c r="L48" s="4"/>
      <c r="M48" s="4"/>
      <c r="N48" s="4"/>
      <c r="O48" s="5"/>
    </row>
    <row r="49" spans="1:15" ht="15.75" customHeight="1" x14ac:dyDescent="0.2">
      <c r="A49" s="14" t="s">
        <v>303</v>
      </c>
      <c r="B49" s="103" t="s">
        <v>58</v>
      </c>
      <c r="C49" s="104"/>
      <c r="D49" s="104"/>
      <c r="E49" s="104"/>
      <c r="F49" s="15">
        <v>3</v>
      </c>
      <c r="G49" s="15">
        <v>0</v>
      </c>
      <c r="H49" s="15">
        <v>3</v>
      </c>
      <c r="I49" s="15">
        <v>5</v>
      </c>
      <c r="J49" s="18" t="s">
        <v>233</v>
      </c>
      <c r="K49" s="68"/>
      <c r="L49" s="4"/>
      <c r="M49" s="4"/>
      <c r="N49" s="4"/>
      <c r="O49" s="5"/>
    </row>
    <row r="50" spans="1:15" ht="15.75" customHeight="1" x14ac:dyDescent="0.2">
      <c r="A50" s="11" t="s">
        <v>59</v>
      </c>
      <c r="B50" s="105" t="s">
        <v>60</v>
      </c>
      <c r="C50" s="106"/>
      <c r="D50" s="106"/>
      <c r="E50" s="106"/>
      <c r="F50" s="12">
        <v>3</v>
      </c>
      <c r="G50" s="12">
        <v>0</v>
      </c>
      <c r="H50" s="12">
        <v>3</v>
      </c>
      <c r="I50" s="12">
        <v>6</v>
      </c>
      <c r="J50" s="17" t="s">
        <v>24</v>
      </c>
      <c r="K50" s="6"/>
      <c r="L50" s="4"/>
      <c r="M50" s="4"/>
      <c r="N50" s="4"/>
      <c r="O50" s="5"/>
    </row>
    <row r="51" spans="1:15" ht="15.75" customHeight="1" x14ac:dyDescent="0.2">
      <c r="A51" s="14" t="s">
        <v>304</v>
      </c>
      <c r="B51" s="103" t="s">
        <v>61</v>
      </c>
      <c r="C51" s="104"/>
      <c r="D51" s="104"/>
      <c r="E51" s="104"/>
      <c r="F51" s="15">
        <v>4</v>
      </c>
      <c r="G51" s="15">
        <v>0</v>
      </c>
      <c r="H51" s="15">
        <v>4</v>
      </c>
      <c r="I51" s="15">
        <v>5</v>
      </c>
      <c r="J51" s="18" t="s">
        <v>332</v>
      </c>
      <c r="K51" s="6"/>
      <c r="L51" s="4"/>
      <c r="M51" s="4"/>
      <c r="N51" s="4"/>
      <c r="O51" s="5"/>
    </row>
    <row r="52" spans="1:15" ht="15.75" customHeight="1" x14ac:dyDescent="0.2">
      <c r="A52" s="11" t="s">
        <v>341</v>
      </c>
      <c r="B52" s="105" t="s">
        <v>339</v>
      </c>
      <c r="C52" s="106"/>
      <c r="D52" s="106"/>
      <c r="E52" s="106"/>
      <c r="F52" s="12">
        <v>3</v>
      </c>
      <c r="G52" s="12">
        <v>0</v>
      </c>
      <c r="H52" s="12">
        <v>3</v>
      </c>
      <c r="I52" s="12">
        <v>5</v>
      </c>
      <c r="J52" s="13"/>
      <c r="K52" s="6"/>
      <c r="L52" s="4"/>
      <c r="M52" s="4"/>
      <c r="N52" s="4"/>
      <c r="O52" s="5"/>
    </row>
    <row r="53" spans="1:15" ht="15.75" customHeight="1" x14ac:dyDescent="0.2">
      <c r="A53" s="83" t="s">
        <v>54</v>
      </c>
      <c r="B53" s="99" t="s">
        <v>211</v>
      </c>
      <c r="C53" s="100"/>
      <c r="D53" s="100"/>
      <c r="E53" s="100"/>
      <c r="F53" s="15">
        <v>3</v>
      </c>
      <c r="G53" s="15">
        <v>0</v>
      </c>
      <c r="H53" s="15">
        <v>3</v>
      </c>
      <c r="I53" s="15">
        <v>3</v>
      </c>
      <c r="J53" s="18"/>
      <c r="K53" s="6"/>
      <c r="L53" s="4"/>
      <c r="M53" s="4"/>
      <c r="N53" s="4"/>
      <c r="O53" s="5"/>
    </row>
    <row r="54" spans="1:15" ht="15.75" customHeight="1" x14ac:dyDescent="0.2">
      <c r="A54" s="19"/>
      <c r="B54" s="24"/>
      <c r="C54" s="24"/>
      <c r="D54" s="24"/>
      <c r="E54" s="21" t="s">
        <v>22</v>
      </c>
      <c r="F54" s="22">
        <f>SUM(F48:F53)</f>
        <v>19</v>
      </c>
      <c r="G54" s="22">
        <f>SUM(G48:G53)</f>
        <v>2</v>
      </c>
      <c r="H54" s="22">
        <f>SUM(H48:H53)</f>
        <v>20</v>
      </c>
      <c r="I54" s="22">
        <f>SUM(I48:I53)</f>
        <v>30</v>
      </c>
      <c r="J54" s="23"/>
      <c r="K54" s="70"/>
      <c r="L54" s="4"/>
      <c r="M54" s="4"/>
      <c r="N54" s="4"/>
      <c r="O54" s="5"/>
    </row>
    <row r="55" spans="1:15" ht="15.75" customHeight="1" x14ac:dyDescent="0.2">
      <c r="A55" s="19"/>
      <c r="B55" s="24"/>
      <c r="C55" s="24"/>
      <c r="D55" s="24"/>
      <c r="E55" s="24"/>
      <c r="F55" s="24"/>
      <c r="G55" s="24"/>
      <c r="H55" s="24"/>
      <c r="I55" s="24"/>
      <c r="J55" s="13"/>
      <c r="K55" s="6"/>
      <c r="L55" s="4"/>
      <c r="M55" s="4"/>
      <c r="N55" s="4"/>
      <c r="O55" s="5"/>
    </row>
    <row r="56" spans="1:15" ht="15.75" customHeight="1" x14ac:dyDescent="0.2">
      <c r="A56" s="109" t="s">
        <v>38</v>
      </c>
      <c r="B56" s="110"/>
      <c r="C56" s="110"/>
      <c r="D56" s="120" t="s">
        <v>39</v>
      </c>
      <c r="E56" s="110"/>
      <c r="F56" s="120" t="s">
        <v>40</v>
      </c>
      <c r="G56" s="110"/>
      <c r="H56" s="120" t="s">
        <v>6</v>
      </c>
      <c r="I56" s="110"/>
      <c r="J56" s="66"/>
      <c r="K56" s="6"/>
      <c r="L56" s="4"/>
      <c r="M56" s="4"/>
      <c r="N56" s="4"/>
      <c r="O56" s="5"/>
    </row>
    <row r="57" spans="1:15" ht="15.75" customHeight="1" x14ac:dyDescent="0.2">
      <c r="A57" s="107" t="s">
        <v>41</v>
      </c>
      <c r="B57" s="108"/>
      <c r="C57" s="108"/>
      <c r="D57" s="101">
        <f>COUNT(F36:F40,F42,F48:F51,F52)</f>
        <v>11</v>
      </c>
      <c r="E57" s="102"/>
      <c r="F57" s="101">
        <f>SUM(H36:H40,H42,H48:H51,H52)</f>
        <v>36</v>
      </c>
      <c r="G57" s="102"/>
      <c r="H57" s="101">
        <f>SUM(I36:I40,I42,I48:I52)</f>
        <v>52</v>
      </c>
      <c r="I57" s="102"/>
      <c r="J57" s="66"/>
      <c r="K57" s="6"/>
      <c r="L57" s="4"/>
      <c r="M57" s="4"/>
      <c r="N57" s="4"/>
      <c r="O57" s="5"/>
    </row>
    <row r="58" spans="1:15" ht="15.75" customHeight="1" x14ac:dyDescent="0.2">
      <c r="A58" s="107" t="s">
        <v>42</v>
      </c>
      <c r="B58" s="108"/>
      <c r="C58" s="108"/>
      <c r="D58" s="101">
        <f>COUNT(F41)</f>
        <v>1</v>
      </c>
      <c r="E58" s="102"/>
      <c r="F58" s="101">
        <f>SUM(H41)</f>
        <v>2</v>
      </c>
      <c r="G58" s="102"/>
      <c r="H58" s="101">
        <f>SUM(I41)</f>
        <v>2</v>
      </c>
      <c r="I58" s="102"/>
      <c r="J58" s="66"/>
      <c r="K58" s="6"/>
      <c r="L58" s="4"/>
      <c r="M58" s="4"/>
      <c r="N58" s="4"/>
      <c r="O58" s="5"/>
    </row>
    <row r="59" spans="1:15" ht="15.75" customHeight="1" x14ac:dyDescent="0.2">
      <c r="A59" s="113" t="s">
        <v>213</v>
      </c>
      <c r="B59" s="108"/>
      <c r="C59" s="108"/>
      <c r="D59" s="101">
        <v>0</v>
      </c>
      <c r="E59" s="102"/>
      <c r="F59" s="101">
        <v>0</v>
      </c>
      <c r="G59" s="102"/>
      <c r="H59" s="101">
        <v>0</v>
      </c>
      <c r="I59" s="102"/>
      <c r="J59" s="66"/>
      <c r="K59" s="6"/>
      <c r="L59" s="4"/>
      <c r="M59" s="4"/>
      <c r="N59" s="4"/>
      <c r="O59" s="5"/>
    </row>
    <row r="60" spans="1:15" ht="15.75" customHeight="1" x14ac:dyDescent="0.2">
      <c r="A60" s="107" t="s">
        <v>43</v>
      </c>
      <c r="B60" s="108"/>
      <c r="C60" s="108"/>
      <c r="D60" s="101">
        <f>COUNT(F53,F43)</f>
        <v>2</v>
      </c>
      <c r="E60" s="102"/>
      <c r="F60" s="101">
        <f>SUM(H53,H43)</f>
        <v>6</v>
      </c>
      <c r="G60" s="102"/>
      <c r="H60" s="101">
        <f>SUM(I53,I43)</f>
        <v>6</v>
      </c>
      <c r="I60" s="102"/>
      <c r="J60" s="66"/>
      <c r="K60" s="6"/>
      <c r="L60" s="4"/>
      <c r="M60" s="4"/>
      <c r="N60" s="4"/>
      <c r="O60" s="5"/>
    </row>
    <row r="61" spans="1:15" ht="15.75" customHeight="1" x14ac:dyDescent="0.2">
      <c r="A61" s="111" t="s">
        <v>62</v>
      </c>
      <c r="B61" s="112"/>
      <c r="C61" s="112"/>
      <c r="D61" s="116">
        <f>SUM(D57:E60)</f>
        <v>14</v>
      </c>
      <c r="E61" s="117"/>
      <c r="F61" s="116">
        <f>SUM(F57:G60)</f>
        <v>44</v>
      </c>
      <c r="G61" s="117"/>
      <c r="H61" s="116">
        <f>SUM(H57:I60)</f>
        <v>60</v>
      </c>
      <c r="I61" s="117"/>
      <c r="J61" s="30"/>
      <c r="K61" s="6"/>
      <c r="L61" s="4"/>
      <c r="M61" s="4"/>
      <c r="N61" s="4"/>
      <c r="O61" s="5"/>
    </row>
    <row r="62" spans="1:15" ht="15.75" customHeight="1" x14ac:dyDescent="0.2">
      <c r="A62" s="19"/>
      <c r="B62" s="24"/>
      <c r="C62" s="24"/>
      <c r="D62" s="24"/>
      <c r="E62" s="24"/>
      <c r="F62" s="24"/>
      <c r="G62" s="24"/>
      <c r="H62" s="24"/>
      <c r="I62" s="24"/>
      <c r="J62" s="13"/>
      <c r="K62" s="6"/>
      <c r="L62" s="4"/>
      <c r="M62" s="4"/>
      <c r="N62" s="4"/>
      <c r="O62" s="5"/>
    </row>
    <row r="63" spans="1:15" ht="14.75" customHeight="1" x14ac:dyDescent="0.2">
      <c r="A63" s="118" t="s">
        <v>63</v>
      </c>
      <c r="B63" s="119"/>
      <c r="C63" s="119"/>
      <c r="D63" s="119"/>
      <c r="E63" s="119"/>
      <c r="F63" s="119"/>
      <c r="G63" s="119"/>
      <c r="H63" s="119"/>
      <c r="I63" s="119"/>
      <c r="J63" s="119"/>
      <c r="K63" s="6"/>
      <c r="L63" s="4"/>
      <c r="M63" s="4"/>
      <c r="N63" s="4"/>
      <c r="O63" s="5"/>
    </row>
    <row r="64" spans="1:15" ht="35.25" customHeight="1" x14ac:dyDescent="0.35">
      <c r="A64" s="7" t="s">
        <v>64</v>
      </c>
      <c r="B64" s="8"/>
      <c r="C64" s="8"/>
      <c r="D64" s="8"/>
      <c r="E64" s="9"/>
      <c r="F64" s="10" t="s">
        <v>3</v>
      </c>
      <c r="G64" s="10" t="s">
        <v>4</v>
      </c>
      <c r="H64" s="10" t="s">
        <v>5</v>
      </c>
      <c r="I64" s="10" t="s">
        <v>6</v>
      </c>
      <c r="J64" s="10" t="s">
        <v>7</v>
      </c>
      <c r="K64" s="68"/>
      <c r="L64" s="4"/>
      <c r="M64" s="4"/>
      <c r="N64" s="4"/>
      <c r="O64" s="5"/>
    </row>
    <row r="65" spans="1:15" ht="15.75" customHeight="1" x14ac:dyDescent="0.2">
      <c r="A65" s="11" t="s">
        <v>305</v>
      </c>
      <c r="B65" s="105" t="s">
        <v>65</v>
      </c>
      <c r="C65" s="106"/>
      <c r="D65" s="106"/>
      <c r="E65" s="106"/>
      <c r="F65" s="12">
        <v>3</v>
      </c>
      <c r="G65" s="12">
        <v>0</v>
      </c>
      <c r="H65" s="12">
        <v>3</v>
      </c>
      <c r="I65" s="12">
        <v>5</v>
      </c>
      <c r="J65" s="13" t="s">
        <v>333</v>
      </c>
      <c r="K65" s="68"/>
      <c r="L65" s="4"/>
      <c r="M65" s="4"/>
      <c r="N65" s="4"/>
      <c r="O65" s="5"/>
    </row>
    <row r="66" spans="1:15" ht="15.75" customHeight="1" x14ac:dyDescent="0.2">
      <c r="A66" s="14" t="s">
        <v>66</v>
      </c>
      <c r="B66" s="103" t="s">
        <v>203</v>
      </c>
      <c r="C66" s="104"/>
      <c r="D66" s="104"/>
      <c r="E66" s="104"/>
      <c r="F66" s="15">
        <v>3</v>
      </c>
      <c r="G66" s="15">
        <v>0</v>
      </c>
      <c r="H66" s="15">
        <v>3</v>
      </c>
      <c r="I66" s="15">
        <v>5</v>
      </c>
      <c r="J66" s="16" t="s">
        <v>301</v>
      </c>
      <c r="K66" s="68"/>
      <c r="L66" s="4"/>
      <c r="M66" s="4"/>
      <c r="N66" s="4"/>
      <c r="O66" s="5"/>
    </row>
    <row r="67" spans="1:15" ht="15.75" customHeight="1" x14ac:dyDescent="0.2">
      <c r="A67" s="76" t="s">
        <v>307</v>
      </c>
      <c r="B67" s="105" t="s">
        <v>68</v>
      </c>
      <c r="C67" s="106"/>
      <c r="D67" s="106"/>
      <c r="E67" s="106"/>
      <c r="F67" s="12">
        <v>3</v>
      </c>
      <c r="G67" s="12">
        <v>0</v>
      </c>
      <c r="H67" s="12">
        <v>3</v>
      </c>
      <c r="I67" s="12">
        <v>5</v>
      </c>
      <c r="J67" s="17" t="s">
        <v>24</v>
      </c>
      <c r="K67" s="68"/>
      <c r="L67" s="4"/>
      <c r="M67" s="4"/>
      <c r="N67" s="4"/>
      <c r="O67" s="5"/>
    </row>
    <row r="68" spans="1:15" ht="15.75" customHeight="1" x14ac:dyDescent="0.2">
      <c r="A68" s="14" t="s">
        <v>308</v>
      </c>
      <c r="B68" s="103" t="s">
        <v>69</v>
      </c>
      <c r="C68" s="104"/>
      <c r="D68" s="104"/>
      <c r="E68" s="104"/>
      <c r="F68" s="15">
        <v>0</v>
      </c>
      <c r="G68" s="90">
        <v>2</v>
      </c>
      <c r="H68" s="90">
        <v>1</v>
      </c>
      <c r="I68" s="15">
        <v>5</v>
      </c>
      <c r="J68" s="18"/>
      <c r="K68" s="68"/>
      <c r="L68" s="4"/>
      <c r="M68" s="4"/>
      <c r="N68" s="4"/>
      <c r="O68" s="5"/>
    </row>
    <row r="69" spans="1:15" ht="15.75" customHeight="1" x14ac:dyDescent="0.2">
      <c r="A69" s="11" t="s">
        <v>306</v>
      </c>
      <c r="B69" s="105" t="s">
        <v>70</v>
      </c>
      <c r="C69" s="106"/>
      <c r="D69" s="106"/>
      <c r="E69" s="106"/>
      <c r="F69" s="12">
        <v>3</v>
      </c>
      <c r="G69" s="12">
        <v>0</v>
      </c>
      <c r="H69" s="12">
        <v>3</v>
      </c>
      <c r="I69" s="12">
        <v>5</v>
      </c>
      <c r="J69" s="13" t="s">
        <v>24</v>
      </c>
      <c r="K69" s="68"/>
      <c r="L69" s="4"/>
      <c r="M69" s="4"/>
      <c r="N69" s="4"/>
      <c r="O69" s="5"/>
    </row>
    <row r="70" spans="1:15" ht="15.75" customHeight="1" x14ac:dyDescent="0.2">
      <c r="A70" s="14" t="s">
        <v>71</v>
      </c>
      <c r="B70" s="103" t="s">
        <v>72</v>
      </c>
      <c r="C70" s="104"/>
      <c r="D70" s="104"/>
      <c r="E70" s="104"/>
      <c r="F70" s="15">
        <v>3</v>
      </c>
      <c r="G70" s="15">
        <v>0</v>
      </c>
      <c r="H70" s="15">
        <v>3</v>
      </c>
      <c r="I70" s="15">
        <v>5</v>
      </c>
      <c r="J70" s="18" t="s">
        <v>59</v>
      </c>
      <c r="K70" s="6"/>
      <c r="L70" s="4"/>
      <c r="M70" s="4"/>
      <c r="N70" s="4"/>
      <c r="O70" s="5"/>
    </row>
    <row r="71" spans="1:15" ht="15.75" customHeight="1" x14ac:dyDescent="0.2">
      <c r="A71" s="19"/>
      <c r="B71" s="20"/>
      <c r="C71" s="20"/>
      <c r="D71" s="20"/>
      <c r="E71" s="21" t="s">
        <v>22</v>
      </c>
      <c r="F71" s="22">
        <f>SUM(F65:F70)</f>
        <v>15</v>
      </c>
      <c r="G71" s="22">
        <f>SUM(G65:G70)</f>
        <v>2</v>
      </c>
      <c r="H71" s="22">
        <f>SUM(H65:H70)</f>
        <v>16</v>
      </c>
      <c r="I71" s="22">
        <f>SUM(I65:I70)</f>
        <v>30</v>
      </c>
      <c r="J71" s="23"/>
      <c r="K71" s="6"/>
      <c r="L71" s="4"/>
      <c r="M71" s="4"/>
      <c r="N71" s="4"/>
      <c r="O71" s="5"/>
    </row>
    <row r="72" spans="1:15" ht="15.75" customHeight="1" x14ac:dyDescent="0.2">
      <c r="A72" s="19"/>
      <c r="B72" s="24"/>
      <c r="C72" s="24"/>
      <c r="D72" s="24"/>
      <c r="E72" s="24"/>
      <c r="F72" s="24"/>
      <c r="G72" s="24"/>
      <c r="H72" s="24"/>
      <c r="I72" s="24"/>
      <c r="J72" s="13"/>
      <c r="K72" s="6"/>
      <c r="L72" s="4"/>
      <c r="M72" s="4"/>
      <c r="N72" s="4"/>
      <c r="O72" s="5"/>
    </row>
    <row r="73" spans="1:15" ht="35.25" customHeight="1" x14ac:dyDescent="0.35">
      <c r="A73" s="7" t="s">
        <v>73</v>
      </c>
      <c r="B73" s="8"/>
      <c r="C73" s="8"/>
      <c r="D73" s="8"/>
      <c r="E73" s="9"/>
      <c r="F73" s="10" t="s">
        <v>3</v>
      </c>
      <c r="G73" s="10" t="s">
        <v>4</v>
      </c>
      <c r="H73" s="10" t="s">
        <v>5</v>
      </c>
      <c r="I73" s="10" t="s">
        <v>6</v>
      </c>
      <c r="J73" s="10" t="s">
        <v>7</v>
      </c>
      <c r="K73" s="6"/>
      <c r="L73" s="4"/>
      <c r="M73" s="4"/>
      <c r="N73" s="4"/>
      <c r="O73" s="5"/>
    </row>
    <row r="74" spans="1:15" ht="15.75" customHeight="1" x14ac:dyDescent="0.2">
      <c r="A74" s="11" t="s">
        <v>313</v>
      </c>
      <c r="B74" s="105" t="s">
        <v>340</v>
      </c>
      <c r="C74" s="106"/>
      <c r="D74" s="106"/>
      <c r="E74" s="106"/>
      <c r="F74" s="12">
        <v>4</v>
      </c>
      <c r="G74" s="12">
        <v>2</v>
      </c>
      <c r="H74" s="12">
        <v>5</v>
      </c>
      <c r="I74" s="12">
        <v>5</v>
      </c>
      <c r="J74" s="13" t="s">
        <v>335</v>
      </c>
      <c r="K74" s="6"/>
      <c r="L74" s="4"/>
      <c r="M74" s="4"/>
      <c r="N74" s="4"/>
      <c r="O74" s="5"/>
    </row>
    <row r="75" spans="1:15" ht="15.75" customHeight="1" x14ac:dyDescent="0.2">
      <c r="A75" s="14" t="s">
        <v>312</v>
      </c>
      <c r="B75" s="103" t="s">
        <v>74</v>
      </c>
      <c r="C75" s="104"/>
      <c r="D75" s="104"/>
      <c r="E75" s="104"/>
      <c r="F75" s="15">
        <v>3</v>
      </c>
      <c r="G75" s="15">
        <v>0</v>
      </c>
      <c r="H75" s="15">
        <v>3</v>
      </c>
      <c r="I75" s="15">
        <v>5</v>
      </c>
      <c r="J75" s="16" t="s">
        <v>300</v>
      </c>
      <c r="K75" s="68"/>
      <c r="L75" s="4"/>
      <c r="M75" s="4"/>
      <c r="N75" s="4"/>
      <c r="O75" s="5"/>
    </row>
    <row r="76" spans="1:15" ht="15.75" customHeight="1" x14ac:dyDescent="0.2">
      <c r="A76" s="84" t="s">
        <v>75</v>
      </c>
      <c r="B76" s="105" t="s">
        <v>76</v>
      </c>
      <c r="C76" s="106"/>
      <c r="D76" s="106"/>
      <c r="E76" s="106"/>
      <c r="F76" s="12">
        <v>3</v>
      </c>
      <c r="G76" s="12">
        <v>0</v>
      </c>
      <c r="H76" s="12">
        <v>3</v>
      </c>
      <c r="I76" s="12">
        <v>6</v>
      </c>
      <c r="J76" s="17" t="s">
        <v>24</v>
      </c>
      <c r="K76" s="6"/>
      <c r="L76" s="4"/>
      <c r="M76" s="4"/>
      <c r="N76" s="4"/>
      <c r="O76" s="5"/>
    </row>
    <row r="77" spans="1:15" ht="15.75" customHeight="1" x14ac:dyDescent="0.2">
      <c r="A77" s="83" t="s">
        <v>212</v>
      </c>
      <c r="B77" s="103" t="s">
        <v>77</v>
      </c>
      <c r="C77" s="104"/>
      <c r="D77" s="104"/>
      <c r="E77" s="104"/>
      <c r="F77" s="15">
        <v>3</v>
      </c>
      <c r="G77" s="15">
        <v>0</v>
      </c>
      <c r="H77" s="15">
        <v>3</v>
      </c>
      <c r="I77" s="15">
        <v>6</v>
      </c>
      <c r="J77" s="18" t="s">
        <v>334</v>
      </c>
      <c r="K77" s="70"/>
      <c r="L77" s="4"/>
      <c r="M77" s="4"/>
      <c r="N77" s="4"/>
      <c r="O77" s="5"/>
    </row>
    <row r="78" spans="1:15" ht="15.75" customHeight="1" x14ac:dyDescent="0.2">
      <c r="A78" s="84" t="s">
        <v>217</v>
      </c>
      <c r="B78" s="105" t="s">
        <v>342</v>
      </c>
      <c r="C78" s="106"/>
      <c r="D78" s="106"/>
      <c r="E78" s="106"/>
      <c r="F78" s="12">
        <v>3</v>
      </c>
      <c r="G78" s="12">
        <v>0</v>
      </c>
      <c r="H78" s="12">
        <v>3</v>
      </c>
      <c r="I78" s="12">
        <v>5</v>
      </c>
      <c r="J78" s="13"/>
      <c r="K78" s="71"/>
      <c r="L78" s="4"/>
      <c r="M78" s="4"/>
      <c r="N78" s="4"/>
      <c r="O78" s="5"/>
    </row>
    <row r="79" spans="1:15" ht="15.75" customHeight="1" x14ac:dyDescent="0.2">
      <c r="A79" s="83" t="s">
        <v>54</v>
      </c>
      <c r="B79" s="99" t="s">
        <v>211</v>
      </c>
      <c r="C79" s="100"/>
      <c r="D79" s="100"/>
      <c r="E79" s="100"/>
      <c r="F79" s="15">
        <v>3</v>
      </c>
      <c r="G79" s="15">
        <v>0</v>
      </c>
      <c r="H79" s="15">
        <v>3</v>
      </c>
      <c r="I79" s="15">
        <v>3</v>
      </c>
      <c r="J79" s="18"/>
      <c r="K79" s="70"/>
      <c r="L79" s="4"/>
      <c r="M79" s="4"/>
      <c r="N79" s="4"/>
      <c r="O79" s="5"/>
    </row>
    <row r="80" spans="1:15" ht="15.75" customHeight="1" x14ac:dyDescent="0.2">
      <c r="A80" s="19"/>
      <c r="B80" s="24"/>
      <c r="C80" s="24"/>
      <c r="D80" s="24"/>
      <c r="E80" s="21" t="s">
        <v>22</v>
      </c>
      <c r="F80" s="22">
        <f>SUM(F74:F79)</f>
        <v>19</v>
      </c>
      <c r="G80" s="22">
        <f>SUM(G74:G79)</f>
        <v>2</v>
      </c>
      <c r="H80" s="22">
        <f>SUM(H74:H79)</f>
        <v>20</v>
      </c>
      <c r="I80" s="22">
        <f>SUM(I74:I79)</f>
        <v>30</v>
      </c>
      <c r="J80" s="23"/>
      <c r="K80" s="6"/>
      <c r="L80" s="4"/>
      <c r="M80" s="4"/>
      <c r="N80" s="4"/>
      <c r="O80" s="5"/>
    </row>
    <row r="81" spans="1:15" ht="15.75" customHeight="1" x14ac:dyDescent="0.2">
      <c r="A81" s="19"/>
      <c r="B81" s="24"/>
      <c r="C81" s="24"/>
      <c r="D81" s="24"/>
      <c r="E81" s="24"/>
      <c r="F81" s="24"/>
      <c r="G81" s="24"/>
      <c r="H81" s="24"/>
      <c r="I81" s="24"/>
      <c r="J81" s="13"/>
      <c r="K81" s="6"/>
      <c r="L81" s="4"/>
      <c r="M81" s="4"/>
      <c r="N81" s="4"/>
      <c r="O81" s="5"/>
    </row>
    <row r="82" spans="1:15" ht="15.75" customHeight="1" x14ac:dyDescent="0.2">
      <c r="A82" s="109" t="s">
        <v>38</v>
      </c>
      <c r="B82" s="110"/>
      <c r="C82" s="110"/>
      <c r="D82" s="120" t="s">
        <v>39</v>
      </c>
      <c r="E82" s="110"/>
      <c r="F82" s="120" t="s">
        <v>40</v>
      </c>
      <c r="G82" s="110"/>
      <c r="H82" s="120" t="s">
        <v>6</v>
      </c>
      <c r="I82" s="110"/>
      <c r="J82" s="66"/>
      <c r="K82" s="6"/>
      <c r="L82" s="4"/>
      <c r="M82" s="4"/>
      <c r="N82" s="4"/>
      <c r="O82" s="5"/>
    </row>
    <row r="83" spans="1:15" ht="15.75" customHeight="1" x14ac:dyDescent="0.2">
      <c r="A83" s="107" t="s">
        <v>41</v>
      </c>
      <c r="B83" s="108"/>
      <c r="C83" s="108"/>
      <c r="D83" s="101">
        <f>COUNT(F65:F70,F74:F77)</f>
        <v>10</v>
      </c>
      <c r="E83" s="102"/>
      <c r="F83" s="101">
        <f>SUM(H65:H70,H74:H77)</f>
        <v>30</v>
      </c>
      <c r="G83" s="102"/>
      <c r="H83" s="101">
        <f>SUM(I65:I70,I74:I77)</f>
        <v>52</v>
      </c>
      <c r="I83" s="102"/>
      <c r="J83" s="66"/>
      <c r="K83" s="6"/>
      <c r="L83" s="4"/>
      <c r="M83" s="4"/>
      <c r="N83" s="4"/>
      <c r="O83" s="5"/>
    </row>
    <row r="84" spans="1:15" ht="15.75" customHeight="1" x14ac:dyDescent="0.2">
      <c r="A84" s="107" t="s">
        <v>42</v>
      </c>
      <c r="B84" s="108"/>
      <c r="C84" s="108"/>
      <c r="D84" s="101">
        <v>0</v>
      </c>
      <c r="E84" s="102"/>
      <c r="F84" s="101">
        <v>0</v>
      </c>
      <c r="G84" s="102"/>
      <c r="H84" s="101">
        <v>0</v>
      </c>
      <c r="I84" s="102"/>
      <c r="J84" s="66"/>
      <c r="K84" s="6"/>
      <c r="L84" s="4"/>
      <c r="M84" s="4"/>
      <c r="N84" s="4"/>
      <c r="O84" s="5"/>
    </row>
    <row r="85" spans="1:15" ht="15.75" customHeight="1" x14ac:dyDescent="0.2">
      <c r="A85" s="113" t="s">
        <v>213</v>
      </c>
      <c r="B85" s="108"/>
      <c r="C85" s="108"/>
      <c r="D85" s="101">
        <f>COUNT(F78)</f>
        <v>1</v>
      </c>
      <c r="E85" s="102"/>
      <c r="F85" s="101">
        <f>H78</f>
        <v>3</v>
      </c>
      <c r="G85" s="102"/>
      <c r="H85" s="101">
        <f>I78</f>
        <v>5</v>
      </c>
      <c r="I85" s="102"/>
      <c r="J85" s="66"/>
      <c r="K85" s="6"/>
      <c r="L85" s="4"/>
      <c r="M85" s="4"/>
      <c r="N85" s="4"/>
      <c r="O85" s="5"/>
    </row>
    <row r="86" spans="1:15" ht="15.75" customHeight="1" x14ac:dyDescent="0.2">
      <c r="A86" s="107" t="s">
        <v>43</v>
      </c>
      <c r="B86" s="108"/>
      <c r="C86" s="108"/>
      <c r="D86" s="101">
        <f>COUNT(F79)</f>
        <v>1</v>
      </c>
      <c r="E86" s="102"/>
      <c r="F86" s="101">
        <f>H79</f>
        <v>3</v>
      </c>
      <c r="G86" s="102"/>
      <c r="H86" s="101">
        <f>I79</f>
        <v>3</v>
      </c>
      <c r="I86" s="102"/>
      <c r="J86" s="66"/>
      <c r="K86" s="6"/>
      <c r="L86" s="4"/>
      <c r="M86" s="4"/>
      <c r="N86" s="4"/>
      <c r="O86" s="5"/>
    </row>
    <row r="87" spans="1:15" ht="15.75" customHeight="1" x14ac:dyDescent="0.2">
      <c r="A87" s="111" t="s">
        <v>80</v>
      </c>
      <c r="B87" s="112"/>
      <c r="C87" s="112"/>
      <c r="D87" s="116">
        <f>SUM(D83:E86)</f>
        <v>12</v>
      </c>
      <c r="E87" s="117"/>
      <c r="F87" s="116">
        <f>SUM(F83:G86)</f>
        <v>36</v>
      </c>
      <c r="G87" s="117"/>
      <c r="H87" s="116">
        <f>SUM(H83:I86)</f>
        <v>60</v>
      </c>
      <c r="I87" s="117"/>
      <c r="J87" s="30"/>
      <c r="K87" s="6"/>
      <c r="L87" s="4"/>
      <c r="M87" s="4"/>
      <c r="N87" s="4"/>
      <c r="O87" s="5"/>
    </row>
    <row r="88" spans="1:15" ht="15.75" customHeight="1" x14ac:dyDescent="0.2">
      <c r="A88" s="19"/>
      <c r="B88" s="24"/>
      <c r="C88" s="24"/>
      <c r="D88" s="24"/>
      <c r="E88" s="24"/>
      <c r="F88" s="24"/>
      <c r="G88" s="24"/>
      <c r="H88" s="24"/>
      <c r="I88" s="24"/>
      <c r="J88" s="13"/>
      <c r="K88" s="6"/>
      <c r="L88" s="4"/>
      <c r="M88" s="4"/>
      <c r="N88" s="4"/>
      <c r="O88" s="5"/>
    </row>
    <row r="89" spans="1:15" ht="15.75" customHeight="1" x14ac:dyDescent="0.2">
      <c r="A89" s="118" t="s">
        <v>81</v>
      </c>
      <c r="B89" s="119"/>
      <c r="C89" s="119"/>
      <c r="D89" s="119"/>
      <c r="E89" s="119"/>
      <c r="F89" s="119"/>
      <c r="G89" s="119"/>
      <c r="H89" s="119"/>
      <c r="I89" s="119"/>
      <c r="J89" s="119"/>
      <c r="K89" s="6"/>
      <c r="L89" s="4"/>
      <c r="M89" s="4"/>
      <c r="N89" s="4"/>
      <c r="O89" s="5"/>
    </row>
    <row r="90" spans="1:15" ht="35.25" customHeight="1" x14ac:dyDescent="0.35">
      <c r="A90" s="7" t="s">
        <v>82</v>
      </c>
      <c r="B90" s="8"/>
      <c r="C90" s="8"/>
      <c r="D90" s="8"/>
      <c r="E90" s="9"/>
      <c r="F90" s="10" t="s">
        <v>3</v>
      </c>
      <c r="G90" s="10" t="s">
        <v>4</v>
      </c>
      <c r="H90" s="10" t="s">
        <v>5</v>
      </c>
      <c r="I90" s="10" t="s">
        <v>6</v>
      </c>
      <c r="J90" s="10" t="s">
        <v>7</v>
      </c>
      <c r="K90" s="6"/>
      <c r="L90" s="4"/>
      <c r="M90" s="4"/>
      <c r="N90" s="4"/>
      <c r="O90" s="5"/>
    </row>
    <row r="91" spans="1:15" ht="15.75" customHeight="1" x14ac:dyDescent="0.2">
      <c r="A91" s="11" t="s">
        <v>309</v>
      </c>
      <c r="B91" s="105" t="s">
        <v>83</v>
      </c>
      <c r="C91" s="105"/>
      <c r="D91" s="105"/>
      <c r="E91" s="105"/>
      <c r="F91" s="12">
        <v>0</v>
      </c>
      <c r="G91" s="85">
        <v>2</v>
      </c>
      <c r="H91" s="85">
        <v>1</v>
      </c>
      <c r="I91" s="12">
        <v>5</v>
      </c>
      <c r="J91" s="13"/>
      <c r="K91" s="70"/>
      <c r="L91" s="4"/>
      <c r="M91" s="4"/>
      <c r="N91" s="4"/>
      <c r="O91" s="5"/>
    </row>
    <row r="92" spans="1:15" ht="15.75" customHeight="1" x14ac:dyDescent="0.2">
      <c r="A92" s="14" t="s">
        <v>310</v>
      </c>
      <c r="B92" s="103" t="s">
        <v>84</v>
      </c>
      <c r="C92" s="103"/>
      <c r="D92" s="103"/>
      <c r="E92" s="103"/>
      <c r="F92" s="15">
        <v>2</v>
      </c>
      <c r="G92" s="15">
        <v>0</v>
      </c>
      <c r="H92" s="15">
        <v>2</v>
      </c>
      <c r="I92" s="15">
        <v>3</v>
      </c>
      <c r="J92" s="16" t="s">
        <v>24</v>
      </c>
      <c r="K92" s="68"/>
      <c r="L92" s="4"/>
      <c r="M92" s="4"/>
      <c r="N92" s="4"/>
      <c r="O92" s="5"/>
    </row>
    <row r="93" spans="1:15" ht="15.75" customHeight="1" x14ac:dyDescent="0.2">
      <c r="A93" s="86" t="s">
        <v>229</v>
      </c>
      <c r="B93" s="105" t="s">
        <v>87</v>
      </c>
      <c r="C93" s="105"/>
      <c r="D93" s="105"/>
      <c r="E93" s="105"/>
      <c r="F93" s="12">
        <v>2</v>
      </c>
      <c r="G93" s="12">
        <v>0</v>
      </c>
      <c r="H93" s="12">
        <v>2</v>
      </c>
      <c r="I93" s="12">
        <v>2</v>
      </c>
      <c r="J93" s="13"/>
      <c r="K93" s="6"/>
      <c r="L93" s="4"/>
      <c r="M93" s="4"/>
      <c r="N93" s="4"/>
      <c r="O93" s="5"/>
    </row>
    <row r="94" spans="1:15" ht="15.75" customHeight="1" x14ac:dyDescent="0.2">
      <c r="A94" s="82" t="s">
        <v>225</v>
      </c>
      <c r="B94" s="103" t="s">
        <v>348</v>
      </c>
      <c r="C94" s="103"/>
      <c r="D94" s="103"/>
      <c r="E94" s="103"/>
      <c r="F94" s="15">
        <v>3</v>
      </c>
      <c r="G94" s="15">
        <v>0</v>
      </c>
      <c r="H94" s="15">
        <v>3</v>
      </c>
      <c r="I94" s="15">
        <v>5</v>
      </c>
      <c r="J94" s="18"/>
      <c r="K94" s="70"/>
      <c r="L94" s="4"/>
      <c r="M94" s="4"/>
      <c r="N94" s="4"/>
      <c r="O94" s="5"/>
    </row>
    <row r="95" spans="1:15" ht="15.75" customHeight="1" x14ac:dyDescent="0.2">
      <c r="A95" s="11" t="s">
        <v>226</v>
      </c>
      <c r="B95" s="105" t="s">
        <v>348</v>
      </c>
      <c r="C95" s="105"/>
      <c r="D95" s="105"/>
      <c r="E95" s="105"/>
      <c r="F95" s="12">
        <v>3</v>
      </c>
      <c r="G95" s="12">
        <v>0</v>
      </c>
      <c r="H95" s="12">
        <v>3</v>
      </c>
      <c r="I95" s="12">
        <v>5</v>
      </c>
      <c r="J95" s="13"/>
      <c r="K95" s="70"/>
      <c r="L95" s="4"/>
      <c r="M95" s="4"/>
      <c r="N95" s="4"/>
      <c r="O95" s="5"/>
    </row>
    <row r="96" spans="1:15" ht="15.75" customHeight="1" x14ac:dyDescent="0.2">
      <c r="A96" s="82" t="s">
        <v>236</v>
      </c>
      <c r="B96" s="103" t="s">
        <v>348</v>
      </c>
      <c r="C96" s="103"/>
      <c r="D96" s="103"/>
      <c r="E96" s="103"/>
      <c r="F96" s="15">
        <v>3</v>
      </c>
      <c r="G96" s="15">
        <v>0</v>
      </c>
      <c r="H96" s="15">
        <v>3</v>
      </c>
      <c r="I96" s="15">
        <v>5</v>
      </c>
      <c r="J96" s="18"/>
      <c r="K96" s="71"/>
      <c r="L96" s="4"/>
      <c r="M96" s="4"/>
      <c r="N96" s="4"/>
      <c r="O96" s="5"/>
    </row>
    <row r="97" spans="1:21" ht="15.75" customHeight="1" x14ac:dyDescent="0.2">
      <c r="A97" s="84" t="s">
        <v>214</v>
      </c>
      <c r="B97" s="105" t="s">
        <v>342</v>
      </c>
      <c r="C97" s="105"/>
      <c r="D97" s="105"/>
      <c r="E97" s="105"/>
      <c r="F97" s="12">
        <v>3</v>
      </c>
      <c r="G97" s="12">
        <v>0</v>
      </c>
      <c r="H97" s="12">
        <v>3</v>
      </c>
      <c r="I97" s="12">
        <v>5</v>
      </c>
      <c r="J97" s="13"/>
      <c r="K97" s="71"/>
      <c r="L97" s="4"/>
      <c r="M97" s="4"/>
      <c r="N97" s="4"/>
      <c r="O97" s="5"/>
    </row>
    <row r="98" spans="1:21" ht="15.75" customHeight="1" x14ac:dyDescent="0.2">
      <c r="A98" s="19"/>
      <c r="B98" s="20"/>
      <c r="C98" s="20"/>
      <c r="D98" s="20"/>
      <c r="E98" s="21" t="s">
        <v>22</v>
      </c>
      <c r="F98" s="22">
        <f>SUM(F91:F97)</f>
        <v>16</v>
      </c>
      <c r="G98" s="22">
        <f>SUM(G91:G97)</f>
        <v>2</v>
      </c>
      <c r="H98" s="22">
        <f>SUM(H91:H97)</f>
        <v>17</v>
      </c>
      <c r="I98" s="22">
        <f>SUM(I91:I97)</f>
        <v>30</v>
      </c>
      <c r="J98" s="23"/>
      <c r="K98" s="6"/>
      <c r="L98" s="4"/>
      <c r="M98" s="4"/>
      <c r="N98" s="4"/>
      <c r="O98" s="5"/>
    </row>
    <row r="99" spans="1:21" ht="15.75" customHeight="1" x14ac:dyDescent="0.2">
      <c r="A99" s="19"/>
      <c r="B99" s="24"/>
      <c r="C99" s="24"/>
      <c r="D99" s="24"/>
      <c r="E99" s="24"/>
      <c r="F99" s="24"/>
      <c r="G99" s="24"/>
      <c r="H99" s="24"/>
      <c r="I99" s="24"/>
      <c r="J99" s="13"/>
      <c r="K99" s="6"/>
      <c r="L99" s="4"/>
      <c r="M99" s="4"/>
      <c r="N99" s="4"/>
      <c r="O99" s="5"/>
    </row>
    <row r="100" spans="1:21" ht="35.25" customHeight="1" x14ac:dyDescent="0.35">
      <c r="A100" s="7" t="s">
        <v>85</v>
      </c>
      <c r="B100" s="8"/>
      <c r="C100" s="8"/>
      <c r="D100" s="8"/>
      <c r="E100" s="9"/>
      <c r="F100" s="10" t="s">
        <v>3</v>
      </c>
      <c r="G100" s="10" t="s">
        <v>4</v>
      </c>
      <c r="H100" s="10" t="s">
        <v>5</v>
      </c>
      <c r="I100" s="10" t="s">
        <v>6</v>
      </c>
      <c r="J100" s="10" t="s">
        <v>7</v>
      </c>
      <c r="K100" s="6"/>
      <c r="L100" s="4"/>
      <c r="M100" s="4"/>
      <c r="N100" s="4"/>
      <c r="O100" s="5"/>
    </row>
    <row r="101" spans="1:21" ht="15.75" customHeight="1" x14ac:dyDescent="0.2">
      <c r="A101" s="86" t="s">
        <v>230</v>
      </c>
      <c r="B101" s="105" t="s">
        <v>86</v>
      </c>
      <c r="C101" s="106"/>
      <c r="D101" s="106"/>
      <c r="E101" s="106"/>
      <c r="F101" s="12">
        <v>2</v>
      </c>
      <c r="G101" s="12">
        <v>0</v>
      </c>
      <c r="H101" s="12">
        <v>2</v>
      </c>
      <c r="I101" s="12">
        <v>2</v>
      </c>
      <c r="J101" s="13"/>
      <c r="K101" s="70"/>
      <c r="L101" s="4"/>
      <c r="M101" s="4"/>
      <c r="N101" s="4"/>
      <c r="O101" s="5"/>
    </row>
    <row r="102" spans="1:21" ht="15.75" customHeight="1" x14ac:dyDescent="0.2">
      <c r="A102" s="14" t="s">
        <v>78</v>
      </c>
      <c r="B102" s="103" t="s">
        <v>79</v>
      </c>
      <c r="C102" s="104"/>
      <c r="D102" s="104"/>
      <c r="E102" s="104"/>
      <c r="F102" s="15">
        <v>2</v>
      </c>
      <c r="G102" s="15">
        <v>0</v>
      </c>
      <c r="H102" s="15">
        <v>2</v>
      </c>
      <c r="I102" s="15">
        <v>2</v>
      </c>
      <c r="J102" s="18"/>
      <c r="K102" s="6"/>
      <c r="L102" s="4"/>
      <c r="M102" s="4"/>
      <c r="N102" s="4"/>
      <c r="O102" s="5"/>
    </row>
    <row r="103" spans="1:21" ht="15.75" customHeight="1" x14ac:dyDescent="0.2">
      <c r="A103" s="11" t="s">
        <v>311</v>
      </c>
      <c r="B103" s="105" t="s">
        <v>88</v>
      </c>
      <c r="C103" s="106"/>
      <c r="D103" s="106"/>
      <c r="E103" s="106"/>
      <c r="F103" s="12">
        <v>1</v>
      </c>
      <c r="G103" s="12">
        <v>4</v>
      </c>
      <c r="H103" s="12">
        <v>3</v>
      </c>
      <c r="I103" s="12">
        <v>8</v>
      </c>
      <c r="J103" s="17" t="s">
        <v>310</v>
      </c>
      <c r="K103" s="73"/>
      <c r="L103" s="4"/>
      <c r="M103" s="4"/>
      <c r="N103" s="4"/>
      <c r="O103" s="5"/>
      <c r="R103" s="105"/>
      <c r="S103" s="106"/>
      <c r="T103" s="106"/>
      <c r="U103" s="106"/>
    </row>
    <row r="104" spans="1:21" ht="15.75" customHeight="1" x14ac:dyDescent="0.2">
      <c r="A104" s="14" t="s">
        <v>227</v>
      </c>
      <c r="B104" s="103" t="s">
        <v>348</v>
      </c>
      <c r="C104" s="103"/>
      <c r="D104" s="103"/>
      <c r="E104" s="103"/>
      <c r="F104" s="15">
        <v>3</v>
      </c>
      <c r="G104" s="15">
        <v>0</v>
      </c>
      <c r="H104" s="15">
        <v>3</v>
      </c>
      <c r="I104" s="15">
        <v>5</v>
      </c>
      <c r="J104" s="18"/>
      <c r="K104" s="70"/>
      <c r="L104" s="4"/>
      <c r="M104" s="4"/>
      <c r="N104" s="4"/>
      <c r="O104" s="5"/>
    </row>
    <row r="105" spans="1:21" ht="15.75" customHeight="1" x14ac:dyDescent="0.2">
      <c r="A105" s="11" t="s">
        <v>228</v>
      </c>
      <c r="B105" s="105" t="s">
        <v>348</v>
      </c>
      <c r="C105" s="105"/>
      <c r="D105" s="105"/>
      <c r="E105" s="105"/>
      <c r="F105" s="12">
        <v>3</v>
      </c>
      <c r="G105" s="12">
        <v>0</v>
      </c>
      <c r="H105" s="12">
        <v>3</v>
      </c>
      <c r="I105" s="12">
        <v>5</v>
      </c>
      <c r="J105" s="13"/>
      <c r="K105" s="70"/>
      <c r="L105" s="4"/>
      <c r="M105" s="4"/>
      <c r="N105" s="4"/>
      <c r="O105" s="5"/>
    </row>
    <row r="106" spans="1:21" ht="15.75" customHeight="1" x14ac:dyDescent="0.2">
      <c r="A106" s="14" t="s">
        <v>237</v>
      </c>
      <c r="B106" s="103" t="s">
        <v>348</v>
      </c>
      <c r="C106" s="103"/>
      <c r="D106" s="103"/>
      <c r="E106" s="103"/>
      <c r="F106" s="15">
        <v>3</v>
      </c>
      <c r="G106" s="15">
        <v>0</v>
      </c>
      <c r="H106" s="15">
        <v>3</v>
      </c>
      <c r="I106" s="15">
        <v>5</v>
      </c>
      <c r="J106" s="18"/>
      <c r="K106" s="71"/>
      <c r="L106" s="4"/>
      <c r="M106" s="4"/>
      <c r="N106" s="4"/>
      <c r="O106" s="5"/>
    </row>
    <row r="107" spans="1:21" ht="15.75" customHeight="1" x14ac:dyDescent="0.2">
      <c r="A107" s="84" t="s">
        <v>54</v>
      </c>
      <c r="B107" s="114" t="s">
        <v>211</v>
      </c>
      <c r="C107" s="114"/>
      <c r="D107" s="114"/>
      <c r="E107" s="114"/>
      <c r="F107" s="12">
        <v>3</v>
      </c>
      <c r="G107" s="12">
        <v>0</v>
      </c>
      <c r="H107" s="12">
        <v>3</v>
      </c>
      <c r="I107" s="12">
        <v>3</v>
      </c>
      <c r="J107" s="13"/>
      <c r="K107" s="6"/>
      <c r="L107" s="4"/>
      <c r="M107" s="4"/>
      <c r="N107" s="4"/>
      <c r="O107" s="5"/>
    </row>
    <row r="108" spans="1:21" ht="15.75" customHeight="1" x14ac:dyDescent="0.2">
      <c r="A108" s="19"/>
      <c r="B108" s="24"/>
      <c r="C108" s="24"/>
      <c r="D108" s="24"/>
      <c r="E108" s="21" t="s">
        <v>22</v>
      </c>
      <c r="F108" s="22">
        <f>SUM(F101:F107)</f>
        <v>17</v>
      </c>
      <c r="G108" s="22">
        <f>SUM(G101:G107)</f>
        <v>4</v>
      </c>
      <c r="H108" s="22">
        <f>SUM(H101:H107)</f>
        <v>19</v>
      </c>
      <c r="I108" s="22">
        <f>SUM(I101:I107)</f>
        <v>30</v>
      </c>
      <c r="J108" s="23"/>
      <c r="K108" s="70"/>
      <c r="L108" s="4"/>
      <c r="M108" s="4"/>
      <c r="N108" s="4"/>
      <c r="O108" s="5"/>
    </row>
    <row r="109" spans="1:21" ht="15.75" customHeight="1" x14ac:dyDescent="0.2">
      <c r="A109" s="19"/>
      <c r="B109" s="24"/>
      <c r="C109" s="24"/>
      <c r="D109" s="24"/>
      <c r="E109" s="24"/>
      <c r="F109" s="24"/>
      <c r="G109" s="24"/>
      <c r="H109" s="24"/>
      <c r="I109" s="24"/>
      <c r="J109" s="13"/>
      <c r="K109" s="6"/>
      <c r="L109" s="4"/>
      <c r="M109" s="4"/>
      <c r="N109" s="4"/>
      <c r="O109" s="5"/>
    </row>
    <row r="110" spans="1:21" ht="15.75" customHeight="1" x14ac:dyDescent="0.2">
      <c r="A110" s="109" t="s">
        <v>38</v>
      </c>
      <c r="B110" s="110"/>
      <c r="C110" s="110"/>
      <c r="D110" s="120" t="s">
        <v>39</v>
      </c>
      <c r="E110" s="110"/>
      <c r="F110" s="120" t="s">
        <v>40</v>
      </c>
      <c r="G110" s="110"/>
      <c r="H110" s="120" t="s">
        <v>6</v>
      </c>
      <c r="I110" s="110"/>
      <c r="J110" s="66"/>
      <c r="K110" s="6"/>
      <c r="L110" s="4"/>
      <c r="M110" s="4"/>
      <c r="N110" s="4"/>
      <c r="O110" s="5"/>
    </row>
    <row r="111" spans="1:21" ht="15.75" customHeight="1" x14ac:dyDescent="0.2">
      <c r="A111" s="107" t="s">
        <v>41</v>
      </c>
      <c r="B111" s="108"/>
      <c r="C111" s="108"/>
      <c r="D111" s="101">
        <f>COUNT(F91:F92,F101,F102,F103)</f>
        <v>5</v>
      </c>
      <c r="E111" s="102"/>
      <c r="F111" s="101">
        <f>SUM(H91:H92,H101,H102,H103)</f>
        <v>10</v>
      </c>
      <c r="G111" s="102"/>
      <c r="H111" s="101">
        <f>SUM(I91:I92,I101,I102,I103)</f>
        <v>20</v>
      </c>
      <c r="I111" s="102"/>
      <c r="J111" s="66"/>
      <c r="K111" s="6"/>
      <c r="L111" s="4"/>
      <c r="M111" s="4"/>
      <c r="N111" s="4"/>
      <c r="O111" s="5"/>
    </row>
    <row r="112" spans="1:21" ht="16.5" customHeight="1" x14ac:dyDescent="0.2">
      <c r="A112" s="107" t="s">
        <v>42</v>
      </c>
      <c r="B112" s="108"/>
      <c r="C112" s="108"/>
      <c r="D112" s="101">
        <f>COUNT(F93)</f>
        <v>1</v>
      </c>
      <c r="E112" s="102"/>
      <c r="F112" s="101">
        <f>H93</f>
        <v>2</v>
      </c>
      <c r="G112" s="102"/>
      <c r="H112" s="101">
        <f>I93</f>
        <v>2</v>
      </c>
      <c r="I112" s="102"/>
      <c r="J112" s="66"/>
      <c r="K112" s="6"/>
      <c r="L112" s="4"/>
      <c r="M112" s="4"/>
      <c r="N112" s="4"/>
      <c r="O112" s="5"/>
    </row>
    <row r="113" spans="1:15" ht="15.75" customHeight="1" x14ac:dyDescent="0.2">
      <c r="A113" s="113" t="s">
        <v>213</v>
      </c>
      <c r="B113" s="108"/>
      <c r="C113" s="108"/>
      <c r="D113" s="101">
        <f>COUNT(F105,F104,F95,F94,F106,F97,F96)</f>
        <v>7</v>
      </c>
      <c r="E113" s="102"/>
      <c r="F113" s="101">
        <f>SUM(H105,H104,H95,H94,H106,H97,H96)</f>
        <v>21</v>
      </c>
      <c r="G113" s="102"/>
      <c r="H113" s="101">
        <f>SUM(I105,I104,I95,I94,I106,I97,I96)</f>
        <v>35</v>
      </c>
      <c r="I113" s="102"/>
      <c r="J113" s="66"/>
      <c r="K113" s="6"/>
      <c r="L113" s="4"/>
      <c r="M113" s="4"/>
      <c r="N113" s="4"/>
      <c r="O113" s="5"/>
    </row>
    <row r="114" spans="1:15" ht="15.75" customHeight="1" x14ac:dyDescent="0.2">
      <c r="A114" s="107" t="s">
        <v>43</v>
      </c>
      <c r="B114" s="108"/>
      <c r="C114" s="108"/>
      <c r="D114" s="101">
        <f>COUNT(F107)</f>
        <v>1</v>
      </c>
      <c r="E114" s="102"/>
      <c r="F114" s="101">
        <f>SUM(H107)</f>
        <v>3</v>
      </c>
      <c r="G114" s="102"/>
      <c r="H114" s="101">
        <f>SUM(I107)</f>
        <v>3</v>
      </c>
      <c r="I114" s="102"/>
      <c r="J114" s="66"/>
      <c r="K114" s="6"/>
      <c r="L114" s="4"/>
      <c r="M114" s="4"/>
      <c r="N114" s="4"/>
      <c r="O114" s="5"/>
    </row>
    <row r="115" spans="1:15" ht="15.75" customHeight="1" x14ac:dyDescent="0.2">
      <c r="A115" s="111" t="s">
        <v>89</v>
      </c>
      <c r="B115" s="112"/>
      <c r="C115" s="112"/>
      <c r="D115" s="116">
        <f>SUM(D111:E114)</f>
        <v>14</v>
      </c>
      <c r="E115" s="117"/>
      <c r="F115" s="116">
        <f>SUM(F111:G114)</f>
        <v>36</v>
      </c>
      <c r="G115" s="117"/>
      <c r="H115" s="116">
        <f>SUM(H111:I114)</f>
        <v>60</v>
      </c>
      <c r="I115" s="117"/>
      <c r="J115" s="30"/>
      <c r="K115" s="6"/>
      <c r="L115" s="4"/>
      <c r="M115" s="4"/>
      <c r="N115" s="4"/>
      <c r="O115" s="5"/>
    </row>
    <row r="116" spans="1:15" ht="25" customHeight="1" x14ac:dyDescent="0.2">
      <c r="A116" s="19"/>
      <c r="B116" s="24"/>
      <c r="C116" s="24"/>
      <c r="D116" s="24"/>
      <c r="E116" s="24"/>
      <c r="F116" s="24"/>
      <c r="G116" s="24"/>
      <c r="H116" s="24"/>
      <c r="I116" s="24"/>
      <c r="J116" s="13"/>
      <c r="K116" s="6"/>
      <c r="L116" s="4"/>
      <c r="M116" s="4"/>
      <c r="N116" s="4"/>
      <c r="O116" s="5"/>
    </row>
    <row r="117" spans="1:15" ht="23.25" customHeight="1" x14ac:dyDescent="0.3">
      <c r="A117" s="72" t="s">
        <v>253</v>
      </c>
      <c r="B117" s="9"/>
      <c r="C117" s="9"/>
      <c r="D117" s="9"/>
      <c r="E117" s="33"/>
      <c r="F117" s="10" t="s">
        <v>3</v>
      </c>
      <c r="G117" s="10" t="s">
        <v>4</v>
      </c>
      <c r="H117" s="10" t="s">
        <v>5</v>
      </c>
      <c r="I117" s="10" t="s">
        <v>6</v>
      </c>
      <c r="J117" s="10" t="s">
        <v>7</v>
      </c>
      <c r="K117" s="6"/>
      <c r="L117" s="4"/>
      <c r="M117" s="4"/>
      <c r="N117" s="4"/>
      <c r="O117" s="5"/>
    </row>
    <row r="118" spans="1:15" ht="15.75" customHeight="1" x14ac:dyDescent="0.2">
      <c r="A118" s="52" t="s">
        <v>319</v>
      </c>
      <c r="B118" s="35" t="s">
        <v>91</v>
      </c>
      <c r="C118" s="36"/>
      <c r="D118" s="36"/>
      <c r="E118" s="36"/>
      <c r="F118" s="15">
        <v>3</v>
      </c>
      <c r="G118" s="15">
        <v>0</v>
      </c>
      <c r="H118" s="15">
        <v>3</v>
      </c>
      <c r="I118" s="15">
        <v>5</v>
      </c>
      <c r="J118" s="18" t="s">
        <v>205</v>
      </c>
      <c r="K118" s="6"/>
      <c r="L118" s="4"/>
      <c r="M118" s="4"/>
      <c r="N118" s="4"/>
      <c r="O118" s="5"/>
    </row>
    <row r="119" spans="1:15" ht="15.75" customHeight="1" x14ac:dyDescent="0.2">
      <c r="A119" s="11" t="s">
        <v>93</v>
      </c>
      <c r="B119" s="34" t="s">
        <v>94</v>
      </c>
      <c r="C119" s="24"/>
      <c r="D119" s="24"/>
      <c r="E119" s="24"/>
      <c r="F119" s="12">
        <v>3</v>
      </c>
      <c r="G119" s="12">
        <v>0</v>
      </c>
      <c r="H119" s="12">
        <v>3</v>
      </c>
      <c r="I119" s="12">
        <v>5</v>
      </c>
      <c r="J119" s="13" t="s">
        <v>336</v>
      </c>
      <c r="K119" s="6"/>
      <c r="L119" s="4"/>
      <c r="M119" s="4"/>
      <c r="N119" s="4"/>
      <c r="O119" s="5"/>
    </row>
    <row r="120" spans="1:15" ht="15.75" customHeight="1" x14ac:dyDescent="0.2">
      <c r="A120" s="52" t="s">
        <v>320</v>
      </c>
      <c r="B120" s="35" t="s">
        <v>95</v>
      </c>
      <c r="C120" s="36"/>
      <c r="D120" s="36"/>
      <c r="E120" s="36"/>
      <c r="F120" s="15">
        <v>3</v>
      </c>
      <c r="G120" s="15">
        <v>0</v>
      </c>
      <c r="H120" s="15">
        <v>3</v>
      </c>
      <c r="I120" s="15">
        <v>5</v>
      </c>
      <c r="J120" s="18" t="s">
        <v>205</v>
      </c>
      <c r="K120" s="6"/>
      <c r="L120" s="4"/>
      <c r="M120" s="4"/>
      <c r="N120" s="4"/>
      <c r="O120" s="5"/>
    </row>
    <row r="121" spans="1:15" ht="15.75" customHeight="1" x14ac:dyDescent="0.25">
      <c r="A121" s="11" t="s">
        <v>223</v>
      </c>
      <c r="B121" s="34" t="s">
        <v>199</v>
      </c>
      <c r="C121" s="24"/>
      <c r="D121" s="24"/>
      <c r="E121" s="24"/>
      <c r="F121" s="12">
        <v>3</v>
      </c>
      <c r="G121" s="12">
        <v>2</v>
      </c>
      <c r="H121" s="12">
        <v>4</v>
      </c>
      <c r="I121" s="12">
        <v>5</v>
      </c>
      <c r="J121" s="13" t="s">
        <v>337</v>
      </c>
      <c r="K121" s="69"/>
      <c r="L121" s="4"/>
      <c r="M121" s="4"/>
      <c r="N121" s="4"/>
      <c r="O121" s="5"/>
    </row>
    <row r="122" spans="1:15" ht="15.75" customHeight="1" x14ac:dyDescent="0.2">
      <c r="A122" s="52" t="s">
        <v>321</v>
      </c>
      <c r="B122" s="35" t="s">
        <v>96</v>
      </c>
      <c r="C122" s="36"/>
      <c r="D122" s="36"/>
      <c r="E122" s="36"/>
      <c r="F122" s="15">
        <v>3</v>
      </c>
      <c r="G122" s="15">
        <v>0</v>
      </c>
      <c r="H122" s="15">
        <v>3</v>
      </c>
      <c r="I122" s="15">
        <v>5</v>
      </c>
      <c r="J122" s="18" t="s">
        <v>205</v>
      </c>
      <c r="K122" s="6"/>
      <c r="L122" s="4"/>
      <c r="M122" s="4"/>
      <c r="N122" s="4"/>
      <c r="O122" s="5"/>
    </row>
    <row r="123" spans="1:15" ht="15.75" customHeight="1" x14ac:dyDescent="0.2">
      <c r="A123" s="11" t="s">
        <v>322</v>
      </c>
      <c r="B123" s="34" t="s">
        <v>97</v>
      </c>
      <c r="C123" s="24"/>
      <c r="D123" s="24"/>
      <c r="E123" s="24"/>
      <c r="F123" s="12">
        <v>3</v>
      </c>
      <c r="G123" s="12">
        <v>0</v>
      </c>
      <c r="H123" s="12">
        <v>3</v>
      </c>
      <c r="I123" s="12">
        <v>5</v>
      </c>
      <c r="J123" s="13" t="s">
        <v>205</v>
      </c>
      <c r="K123" s="6"/>
      <c r="L123" s="4"/>
      <c r="M123" s="4"/>
      <c r="N123" s="4"/>
      <c r="O123" s="5"/>
    </row>
    <row r="124" spans="1:15" ht="15.75" customHeight="1" x14ac:dyDescent="0.2">
      <c r="A124" s="52" t="s">
        <v>323</v>
      </c>
      <c r="B124" s="35" t="s">
        <v>98</v>
      </c>
      <c r="C124" s="36"/>
      <c r="D124" s="36"/>
      <c r="E124" s="36"/>
      <c r="F124" s="15">
        <v>3</v>
      </c>
      <c r="G124" s="15">
        <v>0</v>
      </c>
      <c r="H124" s="15">
        <v>3</v>
      </c>
      <c r="I124" s="15">
        <v>5</v>
      </c>
      <c r="J124" s="18" t="s">
        <v>205</v>
      </c>
      <c r="K124" s="6"/>
      <c r="L124" s="4"/>
      <c r="M124" s="4"/>
      <c r="N124" s="4"/>
      <c r="O124" s="5"/>
    </row>
    <row r="125" spans="1:15" ht="15.75" customHeight="1" x14ac:dyDescent="0.2">
      <c r="A125" s="11" t="s">
        <v>324</v>
      </c>
      <c r="B125" s="34" t="s">
        <v>99</v>
      </c>
      <c r="C125" s="24"/>
      <c r="D125" s="24"/>
      <c r="E125" s="24"/>
      <c r="F125" s="12">
        <v>3</v>
      </c>
      <c r="G125" s="12">
        <v>0</v>
      </c>
      <c r="H125" s="12">
        <v>3</v>
      </c>
      <c r="I125" s="12">
        <v>5</v>
      </c>
      <c r="J125" s="13" t="s">
        <v>343</v>
      </c>
      <c r="K125" s="6"/>
      <c r="L125" s="4"/>
      <c r="M125" s="4"/>
      <c r="N125" s="4"/>
      <c r="O125" s="5"/>
    </row>
    <row r="126" spans="1:15" ht="15.75" customHeight="1" x14ac:dyDescent="0.2">
      <c r="A126" s="52" t="s">
        <v>325</v>
      </c>
      <c r="B126" s="35" t="s">
        <v>100</v>
      </c>
      <c r="C126" s="36"/>
      <c r="D126" s="36"/>
      <c r="E126" s="36"/>
      <c r="F126" s="15">
        <v>3</v>
      </c>
      <c r="G126" s="15">
        <v>0</v>
      </c>
      <c r="H126" s="15">
        <v>3</v>
      </c>
      <c r="I126" s="15">
        <v>5</v>
      </c>
      <c r="J126" s="18" t="s">
        <v>205</v>
      </c>
      <c r="K126" s="6"/>
      <c r="L126" s="4"/>
      <c r="M126" s="4"/>
      <c r="N126" s="4"/>
      <c r="O126" s="5"/>
    </row>
    <row r="127" spans="1:15" ht="15.75" customHeight="1" x14ac:dyDescent="0.2">
      <c r="A127" s="11" t="s">
        <v>326</v>
      </c>
      <c r="B127" s="34" t="s">
        <v>101</v>
      </c>
      <c r="C127" s="24"/>
      <c r="D127" s="24"/>
      <c r="E127" s="24"/>
      <c r="F127" s="12">
        <v>3</v>
      </c>
      <c r="G127" s="12">
        <v>0</v>
      </c>
      <c r="H127" s="12">
        <v>3</v>
      </c>
      <c r="I127" s="12">
        <v>5</v>
      </c>
      <c r="J127" s="13" t="s">
        <v>205</v>
      </c>
      <c r="K127" s="6"/>
      <c r="L127" s="4"/>
      <c r="M127" s="4"/>
      <c r="N127" s="4"/>
      <c r="O127" s="5"/>
    </row>
    <row r="128" spans="1:15" ht="15.75" customHeight="1" x14ac:dyDescent="0.2">
      <c r="A128" s="52" t="s">
        <v>327</v>
      </c>
      <c r="B128" s="35" t="s">
        <v>201</v>
      </c>
      <c r="C128" s="36"/>
      <c r="D128" s="36"/>
      <c r="E128" s="36"/>
      <c r="F128" s="15">
        <v>3</v>
      </c>
      <c r="G128" s="15">
        <v>0</v>
      </c>
      <c r="H128" s="15">
        <v>3</v>
      </c>
      <c r="I128" s="15">
        <v>5</v>
      </c>
      <c r="J128" s="18" t="s">
        <v>205</v>
      </c>
      <c r="K128" s="6"/>
      <c r="L128" s="4"/>
      <c r="M128" s="4"/>
      <c r="N128" s="4"/>
      <c r="O128" s="5"/>
    </row>
    <row r="129" spans="1:21" ht="15.75" customHeight="1" x14ac:dyDescent="0.2">
      <c r="A129" s="11" t="s">
        <v>328</v>
      </c>
      <c r="B129" s="34" t="s">
        <v>102</v>
      </c>
      <c r="C129" s="24"/>
      <c r="D129" s="24"/>
      <c r="E129" s="24"/>
      <c r="F129" s="12">
        <v>3</v>
      </c>
      <c r="G129" s="12">
        <v>0</v>
      </c>
      <c r="H129" s="12">
        <v>3</v>
      </c>
      <c r="I129" s="12">
        <v>5</v>
      </c>
      <c r="J129" s="13" t="s">
        <v>205</v>
      </c>
      <c r="K129" s="6"/>
      <c r="L129" s="4"/>
      <c r="M129" s="4"/>
      <c r="N129" s="4"/>
      <c r="O129" s="5"/>
    </row>
    <row r="130" spans="1:21" ht="15.75" customHeight="1" x14ac:dyDescent="0.2">
      <c r="A130" s="52" t="s">
        <v>104</v>
      </c>
      <c r="B130" s="35" t="s">
        <v>105</v>
      </c>
      <c r="C130" s="36"/>
      <c r="D130" s="36"/>
      <c r="E130" s="36"/>
      <c r="F130" s="15">
        <v>3</v>
      </c>
      <c r="G130" s="15">
        <v>0</v>
      </c>
      <c r="H130" s="15">
        <v>3</v>
      </c>
      <c r="I130" s="15">
        <v>5</v>
      </c>
      <c r="J130" s="18" t="s">
        <v>205</v>
      </c>
      <c r="K130" s="6"/>
      <c r="L130" s="4"/>
      <c r="M130" s="4"/>
      <c r="N130" s="4"/>
      <c r="O130" s="5"/>
    </row>
    <row r="131" spans="1:21" ht="15.75" customHeight="1" x14ac:dyDescent="0.2">
      <c r="A131" s="11" t="s">
        <v>224</v>
      </c>
      <c r="B131" s="34" t="s">
        <v>103</v>
      </c>
      <c r="C131" s="24"/>
      <c r="D131" s="24"/>
      <c r="E131" s="24"/>
      <c r="F131" s="12">
        <v>3</v>
      </c>
      <c r="G131" s="12">
        <v>0</v>
      </c>
      <c r="H131" s="12">
        <v>3</v>
      </c>
      <c r="I131" s="12">
        <v>5</v>
      </c>
      <c r="J131" s="13" t="s">
        <v>205</v>
      </c>
      <c r="K131" s="70"/>
      <c r="L131" s="4"/>
      <c r="M131" s="4"/>
      <c r="N131" s="4"/>
      <c r="O131" s="5"/>
    </row>
    <row r="132" spans="1:21" ht="15.75" customHeight="1" x14ac:dyDescent="0.2">
      <c r="A132" s="52" t="s">
        <v>329</v>
      </c>
      <c r="B132" s="35" t="s">
        <v>106</v>
      </c>
      <c r="C132" s="36"/>
      <c r="D132" s="36"/>
      <c r="E132" s="36"/>
      <c r="F132" s="15">
        <v>3</v>
      </c>
      <c r="G132" s="15">
        <v>0</v>
      </c>
      <c r="H132" s="15">
        <v>3</v>
      </c>
      <c r="I132" s="15">
        <v>5</v>
      </c>
      <c r="J132" s="18" t="s">
        <v>205</v>
      </c>
      <c r="K132" s="6"/>
      <c r="L132" s="4"/>
      <c r="M132" s="4"/>
      <c r="N132" s="4"/>
      <c r="O132" s="5"/>
    </row>
    <row r="133" spans="1:21" ht="21.75" customHeight="1" x14ac:dyDescent="0.2">
      <c r="A133" s="11"/>
      <c r="B133" s="34"/>
      <c r="C133" s="24"/>
      <c r="D133" s="24"/>
      <c r="E133" s="24"/>
      <c r="F133" s="12"/>
      <c r="G133" s="12"/>
      <c r="H133" s="12"/>
      <c r="I133" s="12"/>
      <c r="J133" s="13"/>
      <c r="K133" s="70"/>
      <c r="L133" s="4"/>
      <c r="M133" s="4"/>
      <c r="N133" s="4"/>
      <c r="O133" s="5"/>
    </row>
    <row r="134" spans="1:21" ht="39" customHeight="1" x14ac:dyDescent="0.3">
      <c r="A134" s="72" t="s">
        <v>296</v>
      </c>
      <c r="B134" s="9"/>
      <c r="C134" s="9"/>
      <c r="D134" s="9"/>
      <c r="E134" s="33"/>
      <c r="F134" s="10" t="s">
        <v>3</v>
      </c>
      <c r="G134" s="10" t="s">
        <v>4</v>
      </c>
      <c r="H134" s="10" t="s">
        <v>5</v>
      </c>
      <c r="I134" s="10" t="s">
        <v>6</v>
      </c>
      <c r="J134" s="10" t="s">
        <v>7</v>
      </c>
      <c r="K134" s="43"/>
      <c r="L134" s="43"/>
      <c r="M134" s="43"/>
      <c r="N134" s="43"/>
      <c r="O134" s="44"/>
    </row>
    <row r="135" spans="1:21" ht="15.75" customHeight="1" x14ac:dyDescent="0.2">
      <c r="A135" s="14" t="s">
        <v>256</v>
      </c>
      <c r="B135" s="35" t="s">
        <v>259</v>
      </c>
      <c r="C135" s="36"/>
      <c r="D135" s="36"/>
      <c r="E135" s="36"/>
      <c r="F135" s="15">
        <v>3</v>
      </c>
      <c r="G135" s="15">
        <v>0</v>
      </c>
      <c r="H135" s="15">
        <v>3</v>
      </c>
      <c r="I135" s="15">
        <v>5</v>
      </c>
      <c r="J135" s="18"/>
      <c r="K135" s="6"/>
      <c r="L135" s="4"/>
      <c r="M135" s="4"/>
      <c r="N135" s="4"/>
      <c r="O135" s="5"/>
      <c r="P135" s="96"/>
      <c r="Q135" s="127"/>
      <c r="R135" s="127"/>
      <c r="S135" s="127"/>
      <c r="T135" s="127"/>
      <c r="U135" s="127"/>
    </row>
    <row r="136" spans="1:21" ht="15.75" customHeight="1" x14ac:dyDescent="0.2">
      <c r="A136" s="11" t="s">
        <v>257</v>
      </c>
      <c r="B136" s="34" t="s">
        <v>260</v>
      </c>
      <c r="C136" s="24"/>
      <c r="D136" s="24"/>
      <c r="E136" s="24"/>
      <c r="F136" s="12">
        <v>3</v>
      </c>
      <c r="G136" s="12">
        <v>0</v>
      </c>
      <c r="H136" s="12">
        <v>3</v>
      </c>
      <c r="I136" s="12">
        <v>5</v>
      </c>
      <c r="J136" s="13"/>
      <c r="K136" s="6"/>
      <c r="L136" s="4"/>
      <c r="M136" s="4"/>
      <c r="N136" s="4"/>
      <c r="O136" s="5"/>
      <c r="P136" s="96"/>
      <c r="Q136" s="98"/>
      <c r="R136" s="98"/>
      <c r="S136" s="98"/>
      <c r="T136" s="98"/>
      <c r="U136" s="98"/>
    </row>
    <row r="137" spans="1:21" ht="15.75" customHeight="1" x14ac:dyDescent="0.2">
      <c r="A137" s="14" t="s">
        <v>258</v>
      </c>
      <c r="B137" s="35" t="s">
        <v>261</v>
      </c>
      <c r="C137" s="36"/>
      <c r="D137" s="36"/>
      <c r="E137" s="36"/>
      <c r="F137" s="15">
        <v>3</v>
      </c>
      <c r="G137" s="15">
        <v>0</v>
      </c>
      <c r="H137" s="15">
        <v>3</v>
      </c>
      <c r="I137" s="15">
        <v>5</v>
      </c>
      <c r="J137" s="18"/>
      <c r="K137" s="6"/>
      <c r="L137" s="4"/>
      <c r="M137" s="4"/>
      <c r="N137" s="4"/>
      <c r="O137" s="5"/>
      <c r="P137" s="96"/>
      <c r="Q137" s="98"/>
      <c r="R137" s="98"/>
      <c r="S137" s="98"/>
      <c r="T137" s="98"/>
      <c r="U137" s="98"/>
    </row>
    <row r="138" spans="1:21" ht="15.75" customHeight="1" x14ac:dyDescent="0.2">
      <c r="A138" s="11" t="s">
        <v>254</v>
      </c>
      <c r="B138" s="34" t="s">
        <v>90</v>
      </c>
      <c r="C138" s="24"/>
      <c r="D138" s="24"/>
      <c r="E138" s="24"/>
      <c r="F138" s="12">
        <v>3</v>
      </c>
      <c r="G138" s="12">
        <v>0</v>
      </c>
      <c r="H138" s="12">
        <v>3</v>
      </c>
      <c r="I138" s="12">
        <v>5</v>
      </c>
      <c r="J138" s="13"/>
      <c r="K138" s="6"/>
      <c r="L138" s="4"/>
      <c r="M138" s="4"/>
      <c r="N138" s="4"/>
      <c r="O138" s="5"/>
      <c r="P138" s="96"/>
      <c r="Q138" s="127"/>
      <c r="R138" s="127"/>
      <c r="S138" s="127"/>
      <c r="T138" s="127"/>
      <c r="U138" s="127"/>
    </row>
    <row r="139" spans="1:21" ht="15.75" customHeight="1" x14ac:dyDescent="0.2">
      <c r="A139" s="14" t="s">
        <v>255</v>
      </c>
      <c r="B139" s="35" t="s">
        <v>92</v>
      </c>
      <c r="C139" s="36"/>
      <c r="D139" s="36"/>
      <c r="E139" s="36"/>
      <c r="F139" s="15">
        <v>3</v>
      </c>
      <c r="G139" s="15">
        <v>0</v>
      </c>
      <c r="H139" s="15">
        <v>3</v>
      </c>
      <c r="I139" s="15">
        <v>5</v>
      </c>
      <c r="J139" s="18"/>
      <c r="K139" s="6"/>
      <c r="L139" s="4"/>
      <c r="M139" s="4"/>
      <c r="N139" s="4"/>
      <c r="O139" s="5"/>
      <c r="P139" s="96"/>
      <c r="Q139" s="98"/>
      <c r="R139" s="98"/>
      <c r="S139" s="98"/>
      <c r="T139" s="98"/>
      <c r="U139" s="98"/>
    </row>
    <row r="140" spans="1:21" ht="15.75" customHeight="1" x14ac:dyDescent="0.2">
      <c r="A140" s="11" t="s">
        <v>265</v>
      </c>
      <c r="B140" s="34" t="s">
        <v>269</v>
      </c>
      <c r="C140" s="24"/>
      <c r="D140" s="24"/>
      <c r="E140" s="24"/>
      <c r="F140" s="12">
        <v>3</v>
      </c>
      <c r="G140" s="12">
        <v>0</v>
      </c>
      <c r="H140" s="12">
        <v>3</v>
      </c>
      <c r="I140" s="12">
        <v>5</v>
      </c>
      <c r="J140" s="13"/>
      <c r="K140" s="6"/>
      <c r="L140" s="4"/>
      <c r="M140" s="4"/>
      <c r="N140" s="4"/>
      <c r="O140" s="5"/>
      <c r="P140" s="96"/>
      <c r="Q140" s="127"/>
      <c r="R140" s="127"/>
      <c r="S140" s="127"/>
      <c r="T140" s="127"/>
      <c r="U140" s="127"/>
    </row>
    <row r="141" spans="1:21" ht="15.75" customHeight="1" x14ac:dyDescent="0.2">
      <c r="A141" s="14" t="s">
        <v>266</v>
      </c>
      <c r="B141" s="35" t="s">
        <v>270</v>
      </c>
      <c r="C141" s="36"/>
      <c r="D141" s="36"/>
      <c r="E141" s="36"/>
      <c r="F141" s="15">
        <v>3</v>
      </c>
      <c r="G141" s="15">
        <v>0</v>
      </c>
      <c r="H141" s="15">
        <v>3</v>
      </c>
      <c r="I141" s="15">
        <v>5</v>
      </c>
      <c r="J141" s="18"/>
      <c r="K141" s="6"/>
      <c r="L141" s="4"/>
      <c r="M141" s="4"/>
      <c r="N141" s="4"/>
      <c r="O141" s="5"/>
      <c r="P141" s="96"/>
      <c r="Q141" s="98"/>
      <c r="R141" s="98"/>
      <c r="S141" s="98"/>
      <c r="T141" s="98"/>
      <c r="U141" s="98"/>
    </row>
    <row r="142" spans="1:21" ht="15.75" customHeight="1" x14ac:dyDescent="0.2">
      <c r="A142" s="11" t="s">
        <v>267</v>
      </c>
      <c r="B142" s="34" t="s">
        <v>271</v>
      </c>
      <c r="C142" s="24"/>
      <c r="D142" s="24"/>
      <c r="E142" s="24"/>
      <c r="F142" s="12">
        <v>3</v>
      </c>
      <c r="G142" s="12">
        <v>0</v>
      </c>
      <c r="H142" s="12">
        <v>3</v>
      </c>
      <c r="I142" s="12">
        <v>5</v>
      </c>
      <c r="J142" s="13"/>
      <c r="K142" s="6"/>
      <c r="L142" s="4"/>
      <c r="M142" s="4"/>
      <c r="N142" s="4"/>
      <c r="O142" s="5"/>
      <c r="P142" s="96"/>
      <c r="Q142" s="96"/>
      <c r="R142" s="96"/>
      <c r="S142" s="96"/>
      <c r="T142" s="96"/>
      <c r="U142" s="96"/>
    </row>
    <row r="143" spans="1:21" ht="15.75" customHeight="1" x14ac:dyDescent="0.2">
      <c r="A143" s="14" t="s">
        <v>268</v>
      </c>
      <c r="B143" s="35" t="s">
        <v>272</v>
      </c>
      <c r="C143" s="36"/>
      <c r="D143" s="36"/>
      <c r="E143" s="36"/>
      <c r="F143" s="15">
        <v>3</v>
      </c>
      <c r="G143" s="15">
        <v>0</v>
      </c>
      <c r="H143" s="15">
        <v>3</v>
      </c>
      <c r="I143" s="15">
        <v>5</v>
      </c>
      <c r="J143" s="18"/>
      <c r="K143" s="6"/>
      <c r="L143" s="4"/>
      <c r="M143" s="4"/>
      <c r="N143" s="4"/>
      <c r="O143" s="5"/>
      <c r="P143" s="96"/>
      <c r="Q143" s="98"/>
      <c r="R143" s="98"/>
      <c r="S143" s="98"/>
      <c r="T143" s="98"/>
      <c r="U143" s="98"/>
    </row>
    <row r="144" spans="1:21" ht="15.75" customHeight="1" x14ac:dyDescent="0.2">
      <c r="A144" s="11" t="s">
        <v>280</v>
      </c>
      <c r="B144" s="34" t="s">
        <v>284</v>
      </c>
      <c r="C144" s="24"/>
      <c r="D144" s="24"/>
      <c r="E144" s="24"/>
      <c r="F144" s="12">
        <v>3</v>
      </c>
      <c r="G144" s="12">
        <v>0</v>
      </c>
      <c r="H144" s="12">
        <v>3</v>
      </c>
      <c r="I144" s="12">
        <v>5</v>
      </c>
      <c r="J144" s="13"/>
      <c r="K144" s="6"/>
      <c r="L144" s="4"/>
      <c r="M144" s="4"/>
      <c r="N144" s="4"/>
      <c r="O144" s="5"/>
      <c r="P144" s="96"/>
      <c r="Q144" s="96"/>
      <c r="R144" s="96"/>
      <c r="S144" s="96"/>
      <c r="T144" s="96"/>
      <c r="U144" s="96"/>
    </row>
    <row r="145" spans="1:21" ht="15.75" customHeight="1" x14ac:dyDescent="0.2">
      <c r="A145" s="14" t="s">
        <v>281</v>
      </c>
      <c r="B145" s="35" t="s">
        <v>285</v>
      </c>
      <c r="C145" s="36"/>
      <c r="D145" s="36"/>
      <c r="E145" s="36"/>
      <c r="F145" s="15">
        <v>3</v>
      </c>
      <c r="G145" s="15">
        <v>0</v>
      </c>
      <c r="H145" s="15">
        <v>3</v>
      </c>
      <c r="I145" s="15">
        <v>5</v>
      </c>
      <c r="J145" s="18"/>
      <c r="K145" s="6"/>
      <c r="L145" s="4"/>
      <c r="M145" s="4"/>
      <c r="N145" s="4"/>
      <c r="O145" s="5"/>
      <c r="P145" s="96"/>
      <c r="Q145" s="96"/>
      <c r="R145" s="96"/>
      <c r="S145" s="96"/>
      <c r="T145" s="96"/>
      <c r="U145" s="96"/>
    </row>
    <row r="146" spans="1:21" ht="15.75" customHeight="1" x14ac:dyDescent="0.2">
      <c r="A146" s="11" t="s">
        <v>282</v>
      </c>
      <c r="B146" s="34" t="s">
        <v>247</v>
      </c>
      <c r="C146" s="24"/>
      <c r="D146" s="24"/>
      <c r="E146" s="24"/>
      <c r="F146" s="12">
        <v>3</v>
      </c>
      <c r="G146" s="12">
        <v>0</v>
      </c>
      <c r="H146" s="12">
        <v>3</v>
      </c>
      <c r="I146" s="12">
        <v>5</v>
      </c>
      <c r="J146" s="13"/>
      <c r="K146" s="6"/>
      <c r="L146" s="4"/>
      <c r="M146" s="4"/>
      <c r="N146" s="4"/>
      <c r="O146" s="5"/>
      <c r="P146" s="96"/>
      <c r="Q146" s="96"/>
      <c r="R146" s="96"/>
      <c r="S146" s="96"/>
      <c r="T146" s="96"/>
      <c r="U146" s="96"/>
    </row>
    <row r="147" spans="1:21" ht="15.75" customHeight="1" x14ac:dyDescent="0.2">
      <c r="A147" s="14" t="s">
        <v>283</v>
      </c>
      <c r="B147" s="35" t="s">
        <v>286</v>
      </c>
      <c r="C147" s="36"/>
      <c r="D147" s="36"/>
      <c r="E147" s="36"/>
      <c r="F147" s="15">
        <v>3</v>
      </c>
      <c r="G147" s="15">
        <v>0</v>
      </c>
      <c r="H147" s="15">
        <v>3</v>
      </c>
      <c r="I147" s="15">
        <v>5</v>
      </c>
      <c r="J147" s="18"/>
      <c r="K147" s="6"/>
      <c r="L147" s="4"/>
      <c r="M147" s="4"/>
      <c r="N147" s="4"/>
      <c r="O147" s="5"/>
      <c r="P147" s="96"/>
      <c r="Q147" s="96"/>
      <c r="R147" s="96"/>
      <c r="S147" s="96"/>
      <c r="T147" s="96"/>
      <c r="U147" s="96"/>
    </row>
    <row r="148" spans="1:21" ht="15.75" customHeight="1" x14ac:dyDescent="0.2">
      <c r="A148" s="11" t="s">
        <v>241</v>
      </c>
      <c r="B148" s="34" t="s">
        <v>277</v>
      </c>
      <c r="C148" s="24"/>
      <c r="D148" s="24"/>
      <c r="E148" s="24"/>
      <c r="F148" s="12">
        <v>3</v>
      </c>
      <c r="G148" s="12">
        <v>0</v>
      </c>
      <c r="H148" s="12">
        <v>3</v>
      </c>
      <c r="I148" s="12">
        <v>5</v>
      </c>
      <c r="J148" s="13"/>
      <c r="K148" s="6"/>
      <c r="L148" s="4"/>
      <c r="M148" s="4"/>
      <c r="N148" s="4"/>
      <c r="O148" s="5"/>
      <c r="P148" s="96"/>
      <c r="Q148" s="127"/>
      <c r="R148" s="127"/>
      <c r="S148" s="127"/>
      <c r="T148" s="127"/>
      <c r="U148" s="127"/>
    </row>
    <row r="149" spans="1:21" ht="15.75" customHeight="1" x14ac:dyDescent="0.2">
      <c r="A149" s="14" t="s">
        <v>279</v>
      </c>
      <c r="B149" s="35" t="s">
        <v>294</v>
      </c>
      <c r="C149" s="36"/>
      <c r="D149" s="36"/>
      <c r="E149" s="36"/>
      <c r="F149" s="15">
        <v>3</v>
      </c>
      <c r="G149" s="15">
        <v>2</v>
      </c>
      <c r="H149" s="15">
        <v>4</v>
      </c>
      <c r="I149" s="15">
        <v>5</v>
      </c>
      <c r="J149" s="18"/>
      <c r="K149" s="6"/>
      <c r="L149" s="4"/>
      <c r="M149" s="4"/>
      <c r="N149" s="4"/>
      <c r="O149" s="5"/>
      <c r="P149" s="96"/>
      <c r="Q149" s="98"/>
      <c r="R149" s="98"/>
      <c r="S149" s="98"/>
      <c r="T149" s="98"/>
      <c r="U149" s="98"/>
    </row>
    <row r="150" spans="1:21" ht="15.75" customHeight="1" x14ac:dyDescent="0.2">
      <c r="A150" s="11" t="s">
        <v>278</v>
      </c>
      <c r="B150" s="34" t="s">
        <v>293</v>
      </c>
      <c r="C150" s="24"/>
      <c r="D150" s="24"/>
      <c r="E150" s="24"/>
      <c r="F150" s="12">
        <v>3</v>
      </c>
      <c r="G150" s="12">
        <v>2</v>
      </c>
      <c r="H150" s="12">
        <v>4</v>
      </c>
      <c r="I150" s="12">
        <v>5</v>
      </c>
      <c r="J150" s="13"/>
      <c r="K150" s="6"/>
      <c r="L150" s="4"/>
      <c r="M150" s="4"/>
      <c r="N150" s="4"/>
      <c r="O150" s="5"/>
      <c r="P150" s="96"/>
      <c r="Q150" s="96"/>
      <c r="R150" s="96"/>
      <c r="S150" s="96"/>
      <c r="T150" s="96"/>
      <c r="U150" s="96"/>
    </row>
    <row r="151" spans="1:21" ht="15.75" customHeight="1" x14ac:dyDescent="0.2">
      <c r="A151" s="14" t="s">
        <v>242</v>
      </c>
      <c r="B151" s="35" t="s">
        <v>248</v>
      </c>
      <c r="C151" s="36"/>
      <c r="D151" s="36"/>
      <c r="E151" s="36"/>
      <c r="F151" s="15">
        <v>3</v>
      </c>
      <c r="G151" s="15">
        <v>2</v>
      </c>
      <c r="H151" s="15">
        <v>4</v>
      </c>
      <c r="I151" s="15">
        <v>5</v>
      </c>
      <c r="J151" s="18"/>
      <c r="K151" s="6"/>
      <c r="L151" s="4"/>
      <c r="M151" s="4"/>
      <c r="N151" s="4"/>
      <c r="O151" s="5"/>
      <c r="P151" s="96"/>
      <c r="Q151" s="96"/>
      <c r="R151" s="96"/>
      <c r="S151" s="96"/>
      <c r="T151" s="96"/>
      <c r="U151" s="96"/>
    </row>
    <row r="152" spans="1:21" ht="15.75" customHeight="1" x14ac:dyDescent="0.2">
      <c r="A152" s="11" t="s">
        <v>238</v>
      </c>
      <c r="B152" s="34" t="s">
        <v>249</v>
      </c>
      <c r="C152" s="24"/>
      <c r="D152" s="24"/>
      <c r="E152" s="24"/>
      <c r="F152" s="12">
        <v>3</v>
      </c>
      <c r="G152" s="12">
        <v>0</v>
      </c>
      <c r="H152" s="12">
        <v>3</v>
      </c>
      <c r="I152" s="12">
        <v>5</v>
      </c>
      <c r="J152" s="13"/>
      <c r="K152" s="6"/>
      <c r="L152" s="4"/>
      <c r="M152" s="4"/>
      <c r="N152" s="4"/>
      <c r="O152" s="5"/>
      <c r="P152" s="96"/>
      <c r="Q152" s="97"/>
    </row>
    <row r="153" spans="1:21" ht="15.75" customHeight="1" x14ac:dyDescent="0.2">
      <c r="A153" s="14" t="s">
        <v>239</v>
      </c>
      <c r="B153" s="35" t="s">
        <v>250</v>
      </c>
      <c r="C153" s="36"/>
      <c r="D153" s="36"/>
      <c r="E153" s="36"/>
      <c r="F153" s="15">
        <v>3</v>
      </c>
      <c r="G153" s="15">
        <v>0</v>
      </c>
      <c r="H153" s="15">
        <v>3</v>
      </c>
      <c r="I153" s="15">
        <v>5</v>
      </c>
      <c r="J153" s="18"/>
      <c r="K153" s="6"/>
      <c r="L153" s="4"/>
      <c r="M153" s="4"/>
      <c r="N153" s="4"/>
      <c r="O153" s="5"/>
      <c r="P153" s="96"/>
      <c r="Q153" s="97"/>
    </row>
    <row r="154" spans="1:21" ht="15" customHeight="1" x14ac:dyDescent="0.2">
      <c r="A154" s="11" t="s">
        <v>240</v>
      </c>
      <c r="B154" s="34" t="s">
        <v>251</v>
      </c>
      <c r="C154" s="24"/>
      <c r="D154" s="24"/>
      <c r="E154" s="24"/>
      <c r="F154" s="12">
        <v>3</v>
      </c>
      <c r="G154" s="12">
        <v>0</v>
      </c>
      <c r="H154" s="12">
        <v>3</v>
      </c>
      <c r="I154" s="12">
        <v>5</v>
      </c>
      <c r="J154" s="13"/>
      <c r="K154" s="6"/>
      <c r="L154" s="4"/>
      <c r="M154" s="4"/>
      <c r="N154" s="4"/>
      <c r="O154" s="5"/>
      <c r="P154" s="96"/>
      <c r="Q154" s="97"/>
    </row>
    <row r="155" spans="1:21" ht="15" customHeight="1" x14ac:dyDescent="0.2">
      <c r="A155" s="11"/>
      <c r="B155" s="34"/>
      <c r="C155" s="24"/>
      <c r="D155" s="24"/>
      <c r="E155" s="24"/>
      <c r="F155" s="12"/>
      <c r="K155" s="6"/>
      <c r="L155" s="4"/>
      <c r="M155" s="4"/>
      <c r="N155" s="4"/>
      <c r="O155" s="5"/>
    </row>
    <row r="156" spans="1:21" ht="15" hidden="1" customHeight="1" x14ac:dyDescent="0.2">
      <c r="A156" s="14"/>
      <c r="B156" s="35"/>
      <c r="C156" s="36"/>
      <c r="D156" s="36"/>
      <c r="E156" s="36"/>
      <c r="F156" s="15"/>
      <c r="G156" s="37"/>
      <c r="H156" s="37"/>
      <c r="I156" s="37"/>
      <c r="J156" s="38"/>
      <c r="K156" s="6"/>
      <c r="L156" s="4"/>
      <c r="M156" s="4"/>
      <c r="N156" s="4"/>
      <c r="O156" s="5"/>
    </row>
    <row r="157" spans="1:21" ht="15" hidden="1" customHeight="1" x14ac:dyDescent="0.2">
      <c r="A157" s="19"/>
      <c r="B157" s="20"/>
      <c r="C157" s="20"/>
      <c r="D157" s="20"/>
      <c r="E157" s="20"/>
      <c r="F157" s="13"/>
      <c r="G157" s="37"/>
      <c r="H157" s="37"/>
      <c r="I157" s="37"/>
      <c r="J157" s="38"/>
      <c r="K157" s="6"/>
      <c r="L157" s="4"/>
      <c r="M157" s="4"/>
      <c r="N157" s="4"/>
      <c r="O157" s="5"/>
    </row>
    <row r="158" spans="1:21" ht="13.5" customHeight="1" x14ac:dyDescent="0.2">
      <c r="A158" s="128" t="s">
        <v>107</v>
      </c>
      <c r="B158" s="129"/>
      <c r="C158" s="130"/>
      <c r="D158" s="134" t="s">
        <v>39</v>
      </c>
      <c r="E158" s="135"/>
      <c r="F158" s="93" t="s">
        <v>40</v>
      </c>
      <c r="G158" s="92"/>
      <c r="H158" s="120" t="s">
        <v>6</v>
      </c>
      <c r="I158" s="110"/>
      <c r="J158" s="136"/>
      <c r="K158" s="6"/>
      <c r="L158" s="4"/>
      <c r="M158" s="4"/>
      <c r="N158" s="4"/>
      <c r="O158" s="5"/>
    </row>
    <row r="159" spans="1:21" ht="15" customHeight="1" x14ac:dyDescent="0.2">
      <c r="A159" s="131"/>
      <c r="B159" s="132"/>
      <c r="C159" s="133"/>
      <c r="D159" s="137">
        <f>D115+D87+D61+D32</f>
        <v>56</v>
      </c>
      <c r="E159" s="138"/>
      <c r="F159" s="94">
        <f>F115+F87+F61+F32</f>
        <v>162</v>
      </c>
      <c r="G159" s="95"/>
      <c r="H159" s="137">
        <f>H115+H87+H61+H32</f>
        <v>240</v>
      </c>
      <c r="I159" s="138"/>
      <c r="J159" s="136"/>
    </row>
    <row r="160" spans="1:21" ht="15" customHeight="1" x14ac:dyDescent="0.2">
      <c r="A160" s="39"/>
      <c r="B160" s="40"/>
      <c r="C160" s="40"/>
      <c r="D160" s="37"/>
      <c r="E160" s="37"/>
      <c r="F160" s="37"/>
    </row>
    <row r="161" spans="1:6" ht="15" customHeight="1" x14ac:dyDescent="0.2">
      <c r="A161" s="41" t="s">
        <v>108</v>
      </c>
      <c r="B161" s="40"/>
      <c r="C161" s="40"/>
      <c r="D161" s="37"/>
      <c r="E161" s="37"/>
      <c r="F161" s="37"/>
    </row>
    <row r="162" spans="1:6" ht="15" customHeight="1" x14ac:dyDescent="0.2">
      <c r="A162" s="42"/>
      <c r="B162" s="4"/>
      <c r="C162" s="4"/>
      <c r="D162" s="28"/>
      <c r="E162" s="28"/>
      <c r="F162" s="28"/>
    </row>
  </sheetData>
  <mergeCells count="174">
    <mergeCell ref="Q140:U140"/>
    <mergeCell ref="Q141:U141"/>
    <mergeCell ref="A86:C86"/>
    <mergeCell ref="D86:E86"/>
    <mergeCell ref="F86:G86"/>
    <mergeCell ref="R103:U103"/>
    <mergeCell ref="A158:C159"/>
    <mergeCell ref="D158:E158"/>
    <mergeCell ref="H158:I158"/>
    <mergeCell ref="J158:J159"/>
    <mergeCell ref="D159:E159"/>
    <mergeCell ref="H159:I159"/>
    <mergeCell ref="B106:E106"/>
    <mergeCell ref="B107:E107"/>
    <mergeCell ref="A114:C114"/>
    <mergeCell ref="D114:E114"/>
    <mergeCell ref="F114:G114"/>
    <mergeCell ref="H114:I114"/>
    <mergeCell ref="A115:C115"/>
    <mergeCell ref="D115:E115"/>
    <mergeCell ref="Q148:U148"/>
    <mergeCell ref="Q149:U149"/>
    <mergeCell ref="Q135:U135"/>
    <mergeCell ref="Q137:U137"/>
    <mergeCell ref="Q138:U138"/>
    <mergeCell ref="Q139:U139"/>
    <mergeCell ref="B97:E97"/>
    <mergeCell ref="B101:E101"/>
    <mergeCell ref="F113:G113"/>
    <mergeCell ref="H113:I113"/>
    <mergeCell ref="H111:I111"/>
    <mergeCell ref="A113:C113"/>
    <mergeCell ref="D113:E113"/>
    <mergeCell ref="B102:E102"/>
    <mergeCell ref="B103:E103"/>
    <mergeCell ref="B104:E104"/>
    <mergeCell ref="B105:E105"/>
    <mergeCell ref="A111:C111"/>
    <mergeCell ref="D111:E111"/>
    <mergeCell ref="F111:G111"/>
    <mergeCell ref="F112:G112"/>
    <mergeCell ref="H112:I112"/>
    <mergeCell ref="A112:C112"/>
    <mergeCell ref="D112:E112"/>
    <mergeCell ref="Q136:U136"/>
    <mergeCell ref="B74:E74"/>
    <mergeCell ref="A61:C61"/>
    <mergeCell ref="D61:E61"/>
    <mergeCell ref="F61:G61"/>
    <mergeCell ref="F115:G115"/>
    <mergeCell ref="H115:I115"/>
    <mergeCell ref="H110:I110"/>
    <mergeCell ref="H87:I87"/>
    <mergeCell ref="A89:J89"/>
    <mergeCell ref="B91:E91"/>
    <mergeCell ref="B92:E92"/>
    <mergeCell ref="B94:E94"/>
    <mergeCell ref="H82:I82"/>
    <mergeCell ref="H83:I83"/>
    <mergeCell ref="H84:I84"/>
    <mergeCell ref="H85:I85"/>
    <mergeCell ref="B93:E93"/>
    <mergeCell ref="A110:C110"/>
    <mergeCell ref="D110:E110"/>
    <mergeCell ref="F110:G110"/>
    <mergeCell ref="D85:E85"/>
    <mergeCell ref="A82:C82"/>
    <mergeCell ref="D82:E82"/>
    <mergeCell ref="B96:E96"/>
    <mergeCell ref="H60:I60"/>
    <mergeCell ref="H61:I61"/>
    <mergeCell ref="A63:J63"/>
    <mergeCell ref="B65:E65"/>
    <mergeCell ref="B66:E66"/>
    <mergeCell ref="B67:E67"/>
    <mergeCell ref="B68:E68"/>
    <mergeCell ref="B69:E69"/>
    <mergeCell ref="B70:E70"/>
    <mergeCell ref="B49:E49"/>
    <mergeCell ref="B50:E50"/>
    <mergeCell ref="F57:G57"/>
    <mergeCell ref="A60:C60"/>
    <mergeCell ref="D60:E60"/>
    <mergeCell ref="B6:E6"/>
    <mergeCell ref="B7:E7"/>
    <mergeCell ref="B8:E8"/>
    <mergeCell ref="B9:E9"/>
    <mergeCell ref="B10:E10"/>
    <mergeCell ref="B11:E11"/>
    <mergeCell ref="B12:E12"/>
    <mergeCell ref="B13:E13"/>
    <mergeCell ref="B17:E17"/>
    <mergeCell ref="B18:E18"/>
    <mergeCell ref="B19:E19"/>
    <mergeCell ref="B20:E20"/>
    <mergeCell ref="B21:E21"/>
    <mergeCell ref="B22:E22"/>
    <mergeCell ref="B23:E23"/>
    <mergeCell ref="B24:E24"/>
    <mergeCell ref="A31:C31"/>
    <mergeCell ref="A58:C58"/>
    <mergeCell ref="D59:E59"/>
    <mergeCell ref="A1:J3"/>
    <mergeCell ref="A4:J4"/>
    <mergeCell ref="H56:I56"/>
    <mergeCell ref="H27:I27"/>
    <mergeCell ref="H28:I28"/>
    <mergeCell ref="H29:I29"/>
    <mergeCell ref="D56:E56"/>
    <mergeCell ref="F28:G28"/>
    <mergeCell ref="A29:C29"/>
    <mergeCell ref="F29:G29"/>
    <mergeCell ref="F27:G27"/>
    <mergeCell ref="F30:G30"/>
    <mergeCell ref="D29:E29"/>
    <mergeCell ref="A27:C27"/>
    <mergeCell ref="D27:E27"/>
    <mergeCell ref="A30:C30"/>
    <mergeCell ref="D30:E30"/>
    <mergeCell ref="A28:C28"/>
    <mergeCell ref="D28:E28"/>
    <mergeCell ref="B41:E41"/>
    <mergeCell ref="B43:E43"/>
    <mergeCell ref="H30:I30"/>
    <mergeCell ref="F56:G56"/>
    <mergeCell ref="B48:E48"/>
    <mergeCell ref="B42:E42"/>
    <mergeCell ref="D87:E87"/>
    <mergeCell ref="F87:G87"/>
    <mergeCell ref="B95:E95"/>
    <mergeCell ref="F60:G60"/>
    <mergeCell ref="A59:C59"/>
    <mergeCell ref="F31:G31"/>
    <mergeCell ref="H31:I31"/>
    <mergeCell ref="A32:C32"/>
    <mergeCell ref="D32:E32"/>
    <mergeCell ref="F32:G32"/>
    <mergeCell ref="H32:I32"/>
    <mergeCell ref="A34:J34"/>
    <mergeCell ref="B36:E36"/>
    <mergeCell ref="B37:E37"/>
    <mergeCell ref="D31:E31"/>
    <mergeCell ref="B38:E38"/>
    <mergeCell ref="B39:E39"/>
    <mergeCell ref="B40:E40"/>
    <mergeCell ref="F82:G82"/>
    <mergeCell ref="B75:E75"/>
    <mergeCell ref="B78:E78"/>
    <mergeCell ref="B76:E76"/>
    <mergeCell ref="B77:E77"/>
    <mergeCell ref="Q143:U143"/>
    <mergeCell ref="B79:E79"/>
    <mergeCell ref="H57:I57"/>
    <mergeCell ref="D58:E58"/>
    <mergeCell ref="F58:G58"/>
    <mergeCell ref="H58:I58"/>
    <mergeCell ref="B51:E51"/>
    <mergeCell ref="B53:E53"/>
    <mergeCell ref="B52:E52"/>
    <mergeCell ref="A57:C57"/>
    <mergeCell ref="D57:E57"/>
    <mergeCell ref="A56:C56"/>
    <mergeCell ref="A87:C87"/>
    <mergeCell ref="H86:I86"/>
    <mergeCell ref="A83:C83"/>
    <mergeCell ref="D83:E83"/>
    <mergeCell ref="A84:C84"/>
    <mergeCell ref="F85:G85"/>
    <mergeCell ref="F84:G84"/>
    <mergeCell ref="F83:G83"/>
    <mergeCell ref="D84:E84"/>
    <mergeCell ref="A85:C85"/>
    <mergeCell ref="F59:G59"/>
    <mergeCell ref="H59:I59"/>
  </mergeCells>
  <pageMargins left="0.70866099999999999" right="0.70866099999999999" top="0.748031" bottom="0.748031" header="0.31496099999999999" footer="0.31496099999999999"/>
  <pageSetup scale="74" orientation="portrait" r:id="rId1"/>
  <headerFooter>
    <oddFooter>&amp;R&amp;"Calibri,Regular"&amp;11&amp;K000000&amp;P/&amp;N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62"/>
  <sheetViews>
    <sheetView showGridLines="0" tabSelected="1" topLeftCell="A25" zoomScaleNormal="100" workbookViewId="0">
      <selection sqref="A1:J3"/>
    </sheetView>
  </sheetViews>
  <sheetFormatPr baseColWidth="10" defaultColWidth="8.83203125" defaultRowHeight="15" customHeight="1" x14ac:dyDescent="0.2"/>
  <cols>
    <col min="1" max="1" width="10.5" style="1" customWidth="1"/>
    <col min="2" max="2" width="16" style="1" customWidth="1"/>
    <col min="3" max="3" width="10" style="1" customWidth="1"/>
    <col min="4" max="4" width="6.5" style="1" customWidth="1"/>
    <col min="5" max="5" width="28" style="1" customWidth="1"/>
    <col min="6" max="9" width="10.5" style="1" customWidth="1"/>
    <col min="10" max="10" width="25.6640625" style="1" customWidth="1"/>
    <col min="11" max="11" width="8.83203125" style="1" customWidth="1"/>
    <col min="12" max="16384" width="8.83203125" style="1"/>
  </cols>
  <sheetData>
    <row r="1" spans="1:10" ht="15" customHeight="1" x14ac:dyDescent="0.2">
      <c r="A1" s="145" t="s">
        <v>109</v>
      </c>
      <c r="B1" s="124"/>
      <c r="C1" s="124"/>
      <c r="D1" s="124"/>
      <c r="E1" s="124"/>
      <c r="F1" s="124"/>
      <c r="G1" s="124"/>
      <c r="H1" s="124"/>
      <c r="I1" s="124"/>
      <c r="J1" s="124"/>
    </row>
    <row r="2" spans="1:10" ht="15" customHeight="1" x14ac:dyDescent="0.2">
      <c r="A2" s="124"/>
      <c r="B2" s="124"/>
      <c r="C2" s="124"/>
      <c r="D2" s="124"/>
      <c r="E2" s="124"/>
      <c r="F2" s="124"/>
      <c r="G2" s="124"/>
      <c r="H2" s="124"/>
      <c r="I2" s="124"/>
      <c r="J2" s="124"/>
    </row>
    <row r="3" spans="1:10" ht="42.75" customHeight="1" x14ac:dyDescent="0.2">
      <c r="A3" s="146"/>
      <c r="B3" s="146"/>
      <c r="C3" s="146"/>
      <c r="D3" s="146"/>
      <c r="E3" s="146"/>
      <c r="F3" s="146"/>
      <c r="G3" s="146"/>
      <c r="H3" s="146"/>
      <c r="I3" s="146"/>
      <c r="J3" s="146"/>
    </row>
    <row r="4" spans="1:10" ht="14.75" customHeight="1" x14ac:dyDescent="0.2">
      <c r="A4" s="147" t="s">
        <v>110</v>
      </c>
      <c r="B4" s="148"/>
      <c r="C4" s="148"/>
      <c r="D4" s="148"/>
      <c r="E4" s="148"/>
      <c r="F4" s="148"/>
      <c r="G4" s="148"/>
      <c r="H4" s="148"/>
      <c r="I4" s="148"/>
      <c r="J4" s="149"/>
    </row>
    <row r="5" spans="1:10" ht="35.25" customHeight="1" x14ac:dyDescent="0.35">
      <c r="A5" s="45" t="s">
        <v>111</v>
      </c>
      <c r="B5" s="46"/>
      <c r="C5" s="46"/>
      <c r="D5" s="46"/>
      <c r="E5" s="47"/>
      <c r="F5" s="48" t="s">
        <v>112</v>
      </c>
      <c r="G5" s="48" t="s">
        <v>113</v>
      </c>
      <c r="H5" s="48" t="s">
        <v>114</v>
      </c>
      <c r="I5" s="48" t="s">
        <v>115</v>
      </c>
      <c r="J5" s="49" t="s">
        <v>116</v>
      </c>
    </row>
    <row r="6" spans="1:10" ht="15.75" customHeight="1" x14ac:dyDescent="0.2">
      <c r="A6" s="78" t="s">
        <v>298</v>
      </c>
      <c r="B6" s="105" t="s">
        <v>117</v>
      </c>
      <c r="C6" s="106"/>
      <c r="D6" s="106"/>
      <c r="E6" s="106"/>
      <c r="F6" s="12">
        <v>3</v>
      </c>
      <c r="G6" s="12">
        <v>2</v>
      </c>
      <c r="H6" s="12">
        <v>4</v>
      </c>
      <c r="I6" s="12">
        <v>5</v>
      </c>
      <c r="J6" s="51"/>
    </row>
    <row r="7" spans="1:10" ht="15.75" customHeight="1" x14ac:dyDescent="0.2">
      <c r="A7" s="52" t="s">
        <v>9</v>
      </c>
      <c r="B7" s="103" t="s">
        <v>118</v>
      </c>
      <c r="C7" s="104"/>
      <c r="D7" s="104"/>
      <c r="E7" s="104"/>
      <c r="F7" s="15">
        <v>3</v>
      </c>
      <c r="G7" s="15">
        <v>0</v>
      </c>
      <c r="H7" s="15">
        <v>3</v>
      </c>
      <c r="I7" s="15">
        <v>4</v>
      </c>
      <c r="J7" s="91" t="s">
        <v>220</v>
      </c>
    </row>
    <row r="8" spans="1:10" ht="15.75" customHeight="1" x14ac:dyDescent="0.2">
      <c r="A8" s="87" t="s">
        <v>206</v>
      </c>
      <c r="B8" s="105" t="s">
        <v>119</v>
      </c>
      <c r="C8" s="106"/>
      <c r="D8" s="106"/>
      <c r="E8" s="106"/>
      <c r="F8" s="12">
        <v>0</v>
      </c>
      <c r="G8" s="12">
        <v>2</v>
      </c>
      <c r="H8" s="12">
        <v>1</v>
      </c>
      <c r="I8" s="12">
        <v>2</v>
      </c>
      <c r="J8" s="54" t="s">
        <v>120</v>
      </c>
    </row>
    <row r="9" spans="1:10" ht="15.75" customHeight="1" x14ac:dyDescent="0.2">
      <c r="A9" s="52" t="s">
        <v>13</v>
      </c>
      <c r="B9" s="103" t="s">
        <v>121</v>
      </c>
      <c r="C9" s="104"/>
      <c r="D9" s="104"/>
      <c r="E9" s="104"/>
      <c r="F9" s="15">
        <v>3</v>
      </c>
      <c r="G9" s="15">
        <v>2</v>
      </c>
      <c r="H9" s="15">
        <v>4</v>
      </c>
      <c r="I9" s="15">
        <v>6</v>
      </c>
      <c r="J9" s="55"/>
    </row>
    <row r="10" spans="1:10" ht="15.75" customHeight="1" x14ac:dyDescent="0.2">
      <c r="A10" s="78" t="s">
        <v>221</v>
      </c>
      <c r="B10" s="105" t="s">
        <v>122</v>
      </c>
      <c r="C10" s="106"/>
      <c r="D10" s="106"/>
      <c r="E10" s="106"/>
      <c r="F10" s="12">
        <v>3</v>
      </c>
      <c r="G10" s="12">
        <v>0</v>
      </c>
      <c r="H10" s="12">
        <v>3</v>
      </c>
      <c r="I10" s="12">
        <v>3</v>
      </c>
      <c r="J10" s="51"/>
    </row>
    <row r="11" spans="1:10" ht="15.75" customHeight="1" x14ac:dyDescent="0.2">
      <c r="A11" s="52" t="s">
        <v>16</v>
      </c>
      <c r="B11" s="103" t="s">
        <v>123</v>
      </c>
      <c r="C11" s="104"/>
      <c r="D11" s="104"/>
      <c r="E11" s="104"/>
      <c r="F11" s="15">
        <v>2</v>
      </c>
      <c r="G11" s="15">
        <v>0</v>
      </c>
      <c r="H11" s="15">
        <v>2</v>
      </c>
      <c r="I11" s="15">
        <v>2</v>
      </c>
      <c r="J11" s="55"/>
    </row>
    <row r="12" spans="1:10" ht="15.75" customHeight="1" x14ac:dyDescent="0.2">
      <c r="A12" s="50" t="s">
        <v>18</v>
      </c>
      <c r="B12" s="105" t="s">
        <v>124</v>
      </c>
      <c r="C12" s="106"/>
      <c r="D12" s="106"/>
      <c r="E12" s="106"/>
      <c r="F12" s="12">
        <v>4</v>
      </c>
      <c r="G12" s="12">
        <v>2</v>
      </c>
      <c r="H12" s="12">
        <v>5</v>
      </c>
      <c r="I12" s="12">
        <v>6</v>
      </c>
      <c r="J12" s="51"/>
    </row>
    <row r="13" spans="1:10" ht="15.75" customHeight="1" x14ac:dyDescent="0.2">
      <c r="A13" s="52" t="s">
        <v>20</v>
      </c>
      <c r="B13" s="103" t="s">
        <v>125</v>
      </c>
      <c r="C13" s="104"/>
      <c r="D13" s="104"/>
      <c r="E13" s="104"/>
      <c r="F13" s="15">
        <v>1</v>
      </c>
      <c r="G13" s="15">
        <v>0</v>
      </c>
      <c r="H13" s="15">
        <v>1</v>
      </c>
      <c r="I13" s="15">
        <v>2</v>
      </c>
      <c r="J13" s="55"/>
    </row>
    <row r="14" spans="1:10" ht="15.75" customHeight="1" x14ac:dyDescent="0.2">
      <c r="A14" s="56"/>
      <c r="B14" s="20"/>
      <c r="C14" s="20"/>
      <c r="D14" s="20"/>
      <c r="E14" s="21" t="s">
        <v>126</v>
      </c>
      <c r="F14" s="22">
        <f>SUM(F6:F13)</f>
        <v>19</v>
      </c>
      <c r="G14" s="22">
        <f>SUM(G6:G13)</f>
        <v>8</v>
      </c>
      <c r="H14" s="22">
        <f>SUM(H6:H13)</f>
        <v>23</v>
      </c>
      <c r="I14" s="22">
        <f>SUM(I6:I13)</f>
        <v>30</v>
      </c>
      <c r="J14" s="57"/>
    </row>
    <row r="15" spans="1:10" ht="15.75" customHeight="1" x14ac:dyDescent="0.2">
      <c r="A15" s="56"/>
      <c r="B15" s="20"/>
      <c r="C15" s="20"/>
      <c r="D15" s="20"/>
      <c r="E15" s="20"/>
      <c r="F15" s="24"/>
      <c r="G15" s="24"/>
      <c r="H15" s="24"/>
      <c r="I15" s="24"/>
      <c r="J15" s="51"/>
    </row>
    <row r="16" spans="1:10" ht="35.25" customHeight="1" x14ac:dyDescent="0.35">
      <c r="A16" s="45" t="s">
        <v>127</v>
      </c>
      <c r="B16" s="58"/>
      <c r="C16" s="58"/>
      <c r="D16" s="58"/>
      <c r="E16" s="59"/>
      <c r="F16" s="48" t="s">
        <v>112</v>
      </c>
      <c r="G16" s="48" t="s">
        <v>113</v>
      </c>
      <c r="H16" s="48" t="s">
        <v>114</v>
      </c>
      <c r="I16" s="48" t="s">
        <v>115</v>
      </c>
      <c r="J16" s="49" t="s">
        <v>116</v>
      </c>
    </row>
    <row r="17" spans="1:10" ht="15.75" customHeight="1" x14ac:dyDescent="0.2">
      <c r="A17" s="78" t="s">
        <v>222</v>
      </c>
      <c r="B17" s="105" t="s">
        <v>345</v>
      </c>
      <c r="C17" s="106"/>
      <c r="D17" s="106"/>
      <c r="E17" s="106"/>
      <c r="F17" s="12">
        <v>3</v>
      </c>
      <c r="G17" s="12">
        <v>0</v>
      </c>
      <c r="H17" s="12">
        <v>3</v>
      </c>
      <c r="I17" s="12">
        <v>3</v>
      </c>
      <c r="J17" s="51"/>
    </row>
    <row r="18" spans="1:10" ht="15.75" customHeight="1" x14ac:dyDescent="0.2">
      <c r="A18" s="52" t="s">
        <v>24</v>
      </c>
      <c r="B18" s="103" t="s">
        <v>128</v>
      </c>
      <c r="C18" s="104"/>
      <c r="D18" s="104"/>
      <c r="E18" s="104"/>
      <c r="F18" s="15">
        <v>3</v>
      </c>
      <c r="G18" s="15">
        <v>2</v>
      </c>
      <c r="H18" s="15">
        <v>4</v>
      </c>
      <c r="I18" s="15">
        <v>6</v>
      </c>
      <c r="J18" s="53" t="s">
        <v>13</v>
      </c>
    </row>
    <row r="19" spans="1:10" ht="15.75" customHeight="1" x14ac:dyDescent="0.2">
      <c r="A19" s="50" t="s">
        <v>26</v>
      </c>
      <c r="B19" s="105" t="s">
        <v>129</v>
      </c>
      <c r="C19" s="106"/>
      <c r="D19" s="106"/>
      <c r="E19" s="106"/>
      <c r="F19" s="12">
        <v>3</v>
      </c>
      <c r="G19" s="12">
        <v>0</v>
      </c>
      <c r="H19" s="12">
        <v>3</v>
      </c>
      <c r="I19" s="12">
        <v>4</v>
      </c>
      <c r="J19" s="51"/>
    </row>
    <row r="20" spans="1:10" ht="15.75" customHeight="1" x14ac:dyDescent="0.2">
      <c r="A20" s="52" t="s">
        <v>28</v>
      </c>
      <c r="B20" s="103" t="s">
        <v>130</v>
      </c>
      <c r="C20" s="104"/>
      <c r="D20" s="104"/>
      <c r="E20" s="104"/>
      <c r="F20" s="15">
        <v>4</v>
      </c>
      <c r="G20" s="15">
        <v>2</v>
      </c>
      <c r="H20" s="15">
        <v>5</v>
      </c>
      <c r="I20" s="15">
        <v>6</v>
      </c>
      <c r="J20" s="53" t="s">
        <v>18</v>
      </c>
    </row>
    <row r="21" spans="1:10" ht="15.75" customHeight="1" x14ac:dyDescent="0.2">
      <c r="A21" s="50" t="s">
        <v>30</v>
      </c>
      <c r="B21" s="105" t="s">
        <v>131</v>
      </c>
      <c r="C21" s="106"/>
      <c r="D21" s="106"/>
      <c r="E21" s="106"/>
      <c r="F21" s="12">
        <v>2</v>
      </c>
      <c r="G21" s="12">
        <v>0</v>
      </c>
      <c r="H21" s="12">
        <v>2</v>
      </c>
      <c r="I21" s="12">
        <v>3</v>
      </c>
      <c r="J21" s="51"/>
    </row>
    <row r="22" spans="1:10" ht="15.75" customHeight="1" x14ac:dyDescent="0.2">
      <c r="A22" s="52" t="s">
        <v>32</v>
      </c>
      <c r="B22" s="103" t="s">
        <v>132</v>
      </c>
      <c r="C22" s="104"/>
      <c r="D22" s="104"/>
      <c r="E22" s="104"/>
      <c r="F22" s="15">
        <v>3</v>
      </c>
      <c r="G22" s="15">
        <v>0</v>
      </c>
      <c r="H22" s="15">
        <v>3</v>
      </c>
      <c r="I22" s="15">
        <v>4</v>
      </c>
      <c r="J22" s="91" t="s">
        <v>219</v>
      </c>
    </row>
    <row r="23" spans="1:10" ht="15.75" customHeight="1" x14ac:dyDescent="0.2">
      <c r="A23" s="87" t="s">
        <v>208</v>
      </c>
      <c r="B23" s="105" t="s">
        <v>133</v>
      </c>
      <c r="C23" s="106"/>
      <c r="D23" s="106"/>
      <c r="E23" s="106"/>
      <c r="F23" s="12">
        <v>0</v>
      </c>
      <c r="G23" s="12">
        <v>2</v>
      </c>
      <c r="H23" s="12">
        <v>1</v>
      </c>
      <c r="I23" s="12">
        <v>2</v>
      </c>
      <c r="J23" s="54" t="s">
        <v>134</v>
      </c>
    </row>
    <row r="24" spans="1:10" ht="15.75" customHeight="1" x14ac:dyDescent="0.2">
      <c r="A24" s="52" t="s">
        <v>36</v>
      </c>
      <c r="B24" s="103" t="s">
        <v>135</v>
      </c>
      <c r="C24" s="104"/>
      <c r="D24" s="104"/>
      <c r="E24" s="104"/>
      <c r="F24" s="15">
        <v>2</v>
      </c>
      <c r="G24" s="15">
        <v>0</v>
      </c>
      <c r="H24" s="15">
        <v>2</v>
      </c>
      <c r="I24" s="15">
        <v>2</v>
      </c>
      <c r="J24" s="55"/>
    </row>
    <row r="25" spans="1:10" ht="15.75" customHeight="1" x14ac:dyDescent="0.2">
      <c r="A25" s="56"/>
      <c r="B25" s="24"/>
      <c r="C25" s="24"/>
      <c r="D25" s="24"/>
      <c r="E25" s="21" t="s">
        <v>126</v>
      </c>
      <c r="F25" s="22">
        <f>SUM(F17:F24)</f>
        <v>20</v>
      </c>
      <c r="G25" s="22">
        <f>SUM(G17:G24)</f>
        <v>6</v>
      </c>
      <c r="H25" s="22">
        <f>SUM(H17:H24)</f>
        <v>23</v>
      </c>
      <c r="I25" s="22">
        <f>SUM(I17:I24)</f>
        <v>30</v>
      </c>
      <c r="J25" s="57"/>
    </row>
    <row r="26" spans="1:10" ht="15.75" customHeight="1" x14ac:dyDescent="0.2">
      <c r="A26" s="56"/>
      <c r="B26" s="24"/>
      <c r="C26" s="24"/>
      <c r="D26" s="24"/>
      <c r="E26" s="24"/>
      <c r="F26" s="24"/>
      <c r="G26" s="24"/>
      <c r="H26" s="24"/>
      <c r="I26" s="24"/>
      <c r="J26" s="51"/>
    </row>
    <row r="27" spans="1:10" ht="15.75" customHeight="1" x14ac:dyDescent="0.2">
      <c r="A27" s="144" t="s">
        <v>136</v>
      </c>
      <c r="B27" s="110"/>
      <c r="C27" s="110"/>
      <c r="D27" s="120" t="s">
        <v>137</v>
      </c>
      <c r="E27" s="110"/>
      <c r="F27" s="120" t="s">
        <v>138</v>
      </c>
      <c r="G27" s="110"/>
      <c r="H27" s="120" t="s">
        <v>115</v>
      </c>
      <c r="I27" s="110"/>
      <c r="J27" s="67"/>
    </row>
    <row r="28" spans="1:10" ht="15.75" customHeight="1" x14ac:dyDescent="0.2">
      <c r="A28" s="139" t="s">
        <v>139</v>
      </c>
      <c r="B28" s="108"/>
      <c r="C28" s="108"/>
      <c r="D28" s="101">
        <f>COUNT(F6:F9,F12,F18:F23)</f>
        <v>11</v>
      </c>
      <c r="E28" s="102"/>
      <c r="F28" s="101">
        <f>SUM(H6:H7,H8,H9,H12,H18:H19,H20:H21,H22,H23)</f>
        <v>35</v>
      </c>
      <c r="G28" s="102"/>
      <c r="H28" s="101">
        <f>SUM(I6:I9,I12,I18:I19,I20:I23)</f>
        <v>48</v>
      </c>
      <c r="I28" s="102"/>
      <c r="J28" s="67"/>
    </row>
    <row r="29" spans="1:10" ht="15.75" customHeight="1" x14ac:dyDescent="0.2">
      <c r="A29" s="139" t="s">
        <v>140</v>
      </c>
      <c r="B29" s="108"/>
      <c r="C29" s="108"/>
      <c r="D29" s="101">
        <f>COUNT(F24,F17,F13,F10:F11)</f>
        <v>5</v>
      </c>
      <c r="E29" s="102"/>
      <c r="F29" s="101">
        <f>SUM(H10,H11,H13,H17,H24)</f>
        <v>11</v>
      </c>
      <c r="G29" s="102"/>
      <c r="H29" s="101">
        <f>SUM(I24,I17,I13,I11,I10)</f>
        <v>12</v>
      </c>
      <c r="I29" s="102"/>
      <c r="J29" s="67"/>
    </row>
    <row r="30" spans="1:10" ht="15.75" customHeight="1" x14ac:dyDescent="0.2">
      <c r="A30" s="140" t="s">
        <v>215</v>
      </c>
      <c r="B30" s="108"/>
      <c r="C30" s="108"/>
      <c r="D30" s="101">
        <v>0</v>
      </c>
      <c r="E30" s="102"/>
      <c r="F30" s="101">
        <v>0</v>
      </c>
      <c r="G30" s="102"/>
      <c r="H30" s="101">
        <v>0</v>
      </c>
      <c r="I30" s="102"/>
      <c r="J30" s="67"/>
    </row>
    <row r="31" spans="1:10" ht="15" customHeight="1" x14ac:dyDescent="0.2">
      <c r="A31" s="139" t="s">
        <v>141</v>
      </c>
      <c r="B31" s="108"/>
      <c r="C31" s="108"/>
      <c r="D31" s="101">
        <v>0</v>
      </c>
      <c r="E31" s="102"/>
      <c r="F31" s="101">
        <v>0</v>
      </c>
      <c r="G31" s="102"/>
      <c r="H31" s="101">
        <v>0</v>
      </c>
      <c r="I31" s="102"/>
      <c r="J31" s="67"/>
    </row>
    <row r="32" spans="1:10" ht="15.75" customHeight="1" x14ac:dyDescent="0.2">
      <c r="A32" s="141" t="s">
        <v>142</v>
      </c>
      <c r="B32" s="112"/>
      <c r="C32" s="112"/>
      <c r="D32" s="116">
        <f>SUM(D28:E31)</f>
        <v>16</v>
      </c>
      <c r="E32" s="117"/>
      <c r="F32" s="116">
        <f>SUM(F28:G31)</f>
        <v>46</v>
      </c>
      <c r="G32" s="117"/>
      <c r="H32" s="116">
        <f>SUM(H28:I31)</f>
        <v>60</v>
      </c>
      <c r="I32" s="117"/>
      <c r="J32" s="60"/>
    </row>
    <row r="33" spans="1:10" ht="15.75" customHeight="1" x14ac:dyDescent="0.2">
      <c r="A33" s="56"/>
      <c r="B33" s="24"/>
      <c r="C33" s="24"/>
      <c r="D33" s="24"/>
      <c r="E33" s="24"/>
      <c r="F33" s="24"/>
      <c r="G33" s="24"/>
      <c r="H33" s="24"/>
      <c r="I33" s="24"/>
      <c r="J33" s="51"/>
    </row>
    <row r="34" spans="1:10" ht="14.75" customHeight="1" x14ac:dyDescent="0.2">
      <c r="A34" s="142" t="s">
        <v>143</v>
      </c>
      <c r="B34" s="119"/>
      <c r="C34" s="119"/>
      <c r="D34" s="119"/>
      <c r="E34" s="119"/>
      <c r="F34" s="119"/>
      <c r="G34" s="119"/>
      <c r="H34" s="119"/>
      <c r="I34" s="119"/>
      <c r="J34" s="143"/>
    </row>
    <row r="35" spans="1:10" ht="35.25" customHeight="1" x14ac:dyDescent="0.35">
      <c r="A35" s="45" t="s">
        <v>144</v>
      </c>
      <c r="B35" s="46"/>
      <c r="C35" s="46"/>
      <c r="D35" s="46"/>
      <c r="E35" s="47"/>
      <c r="F35" s="48" t="s">
        <v>112</v>
      </c>
      <c r="G35" s="48" t="s">
        <v>113</v>
      </c>
      <c r="H35" s="48" t="s">
        <v>114</v>
      </c>
      <c r="I35" s="48" t="s">
        <v>115</v>
      </c>
      <c r="J35" s="49" t="s">
        <v>116</v>
      </c>
    </row>
    <row r="36" spans="1:10" ht="15.75" customHeight="1" x14ac:dyDescent="0.2">
      <c r="A36" s="50" t="s">
        <v>300</v>
      </c>
      <c r="B36" s="105" t="s">
        <v>145</v>
      </c>
      <c r="C36" s="106"/>
      <c r="D36" s="106"/>
      <c r="E36" s="106"/>
      <c r="F36" s="12">
        <v>3</v>
      </c>
      <c r="G36" s="12">
        <v>0</v>
      </c>
      <c r="H36" s="12">
        <v>3</v>
      </c>
      <c r="I36" s="12">
        <v>5</v>
      </c>
      <c r="J36" s="51"/>
    </row>
    <row r="37" spans="1:10" ht="15.75" customHeight="1" x14ac:dyDescent="0.2">
      <c r="A37" s="52" t="s">
        <v>299</v>
      </c>
      <c r="B37" s="103" t="s">
        <v>146</v>
      </c>
      <c r="C37" s="104"/>
      <c r="D37" s="104"/>
      <c r="E37" s="104"/>
      <c r="F37" s="15">
        <v>4</v>
      </c>
      <c r="G37" s="15">
        <v>2</v>
      </c>
      <c r="H37" s="15">
        <v>5</v>
      </c>
      <c r="I37" s="15">
        <v>5</v>
      </c>
      <c r="J37" s="53"/>
    </row>
    <row r="38" spans="1:10" ht="15.75" customHeight="1" x14ac:dyDescent="0.2">
      <c r="A38" s="50" t="s">
        <v>301</v>
      </c>
      <c r="B38" s="105" t="s">
        <v>147</v>
      </c>
      <c r="C38" s="106"/>
      <c r="D38" s="106"/>
      <c r="E38" s="106"/>
      <c r="F38" s="12">
        <v>3</v>
      </c>
      <c r="G38" s="12">
        <v>2</v>
      </c>
      <c r="H38" s="12">
        <v>4</v>
      </c>
      <c r="I38" s="12">
        <v>5</v>
      </c>
      <c r="J38" s="51" t="s">
        <v>24</v>
      </c>
    </row>
    <row r="39" spans="1:10" ht="15.75" customHeight="1" x14ac:dyDescent="0.2">
      <c r="A39" s="52" t="s">
        <v>50</v>
      </c>
      <c r="B39" s="103" t="s">
        <v>148</v>
      </c>
      <c r="C39" s="104"/>
      <c r="D39" s="104"/>
      <c r="E39" s="104"/>
      <c r="F39" s="15">
        <v>3</v>
      </c>
      <c r="G39" s="15">
        <v>0</v>
      </c>
      <c r="H39" s="15">
        <v>3</v>
      </c>
      <c r="I39" s="15">
        <v>4</v>
      </c>
      <c r="J39" s="53" t="s">
        <v>234</v>
      </c>
    </row>
    <row r="40" spans="1:10" ht="15.75" customHeight="1" x14ac:dyDescent="0.2">
      <c r="A40" s="50" t="s">
        <v>231</v>
      </c>
      <c r="B40" s="105" t="s">
        <v>149</v>
      </c>
      <c r="C40" s="106"/>
      <c r="D40" s="106"/>
      <c r="E40" s="106"/>
      <c r="F40" s="12">
        <v>0</v>
      </c>
      <c r="G40" s="12">
        <v>2</v>
      </c>
      <c r="H40" s="12">
        <v>1</v>
      </c>
      <c r="I40" s="12">
        <v>2</v>
      </c>
      <c r="J40" s="51" t="s">
        <v>196</v>
      </c>
    </row>
    <row r="41" spans="1:10" ht="13.5" customHeight="1" x14ac:dyDescent="0.2">
      <c r="A41" s="52" t="s">
        <v>52</v>
      </c>
      <c r="B41" s="103" t="s">
        <v>150</v>
      </c>
      <c r="C41" s="104"/>
      <c r="D41" s="104"/>
      <c r="E41" s="104"/>
      <c r="F41" s="15">
        <v>2</v>
      </c>
      <c r="G41" s="15">
        <v>0</v>
      </c>
      <c r="H41" s="15">
        <v>2</v>
      </c>
      <c r="I41" s="15">
        <v>2</v>
      </c>
      <c r="J41" s="53"/>
    </row>
    <row r="42" spans="1:10" ht="15.75" customHeight="1" x14ac:dyDescent="0.2">
      <c r="A42" s="88" t="s">
        <v>210</v>
      </c>
      <c r="B42" s="114" t="s">
        <v>151</v>
      </c>
      <c r="C42" s="115"/>
      <c r="D42" s="115"/>
      <c r="E42" s="115"/>
      <c r="F42" s="12">
        <v>2</v>
      </c>
      <c r="G42" s="12">
        <v>2</v>
      </c>
      <c r="H42" s="12">
        <v>3</v>
      </c>
      <c r="I42" s="12">
        <v>4</v>
      </c>
      <c r="J42" s="54"/>
    </row>
    <row r="43" spans="1:10" ht="15.75" customHeight="1" x14ac:dyDescent="0.2">
      <c r="A43" s="89" t="s">
        <v>54</v>
      </c>
      <c r="B43" s="99" t="s">
        <v>218</v>
      </c>
      <c r="C43" s="100"/>
      <c r="D43" s="100"/>
      <c r="E43" s="100"/>
      <c r="F43" s="15">
        <v>3</v>
      </c>
      <c r="G43" s="15">
        <v>0</v>
      </c>
      <c r="H43" s="15">
        <v>3</v>
      </c>
      <c r="I43" s="15">
        <v>3</v>
      </c>
      <c r="J43" s="55"/>
    </row>
    <row r="44" spans="1:10" ht="15.75" customHeight="1" x14ac:dyDescent="0.2">
      <c r="A44" s="61"/>
      <c r="B44" s="32"/>
      <c r="C44" s="20"/>
      <c r="D44" s="20"/>
      <c r="E44" s="20"/>
      <c r="F44" s="13"/>
      <c r="G44" s="13"/>
      <c r="H44" s="13"/>
      <c r="I44" s="13"/>
      <c r="J44" s="51"/>
    </row>
    <row r="45" spans="1:10" ht="15.75" customHeight="1" x14ac:dyDescent="0.2">
      <c r="A45" s="56"/>
      <c r="B45" s="20"/>
      <c r="C45" s="20"/>
      <c r="D45" s="20"/>
      <c r="E45" s="21" t="s">
        <v>126</v>
      </c>
      <c r="F45" s="22">
        <f>SUM(F36:F43)</f>
        <v>20</v>
      </c>
      <c r="G45" s="22">
        <f>SUM(G36:G43)</f>
        <v>8</v>
      </c>
      <c r="H45" s="22">
        <f>SUM(H36:H43)</f>
        <v>24</v>
      </c>
      <c r="I45" s="22">
        <f>SUM(I36:I44)</f>
        <v>30</v>
      </c>
      <c r="J45" s="57"/>
    </row>
    <row r="46" spans="1:10" ht="15.75" customHeight="1" x14ac:dyDescent="0.2">
      <c r="A46" s="56"/>
      <c r="B46" s="20"/>
      <c r="C46" s="20"/>
      <c r="D46" s="20"/>
      <c r="E46" s="20"/>
      <c r="F46" s="24"/>
      <c r="G46" s="24"/>
      <c r="H46" s="24"/>
      <c r="I46" s="24"/>
      <c r="J46" s="51"/>
    </row>
    <row r="47" spans="1:10" ht="35.25" customHeight="1" x14ac:dyDescent="0.35">
      <c r="A47" s="45" t="s">
        <v>152</v>
      </c>
      <c r="B47" s="58"/>
      <c r="C47" s="58"/>
      <c r="D47" s="58"/>
      <c r="E47" s="59"/>
      <c r="F47" s="48" t="s">
        <v>112</v>
      </c>
      <c r="G47" s="48" t="s">
        <v>113</v>
      </c>
      <c r="H47" s="48" t="s">
        <v>114</v>
      </c>
      <c r="I47" s="48" t="s">
        <v>115</v>
      </c>
      <c r="J47" s="49" t="s">
        <v>116</v>
      </c>
    </row>
    <row r="48" spans="1:10" ht="15.75" customHeight="1" x14ac:dyDescent="0.2">
      <c r="A48" s="50" t="s">
        <v>302</v>
      </c>
      <c r="B48" s="105" t="s">
        <v>153</v>
      </c>
      <c r="C48" s="106"/>
      <c r="D48" s="106"/>
      <c r="E48" s="106"/>
      <c r="F48" s="12">
        <v>3</v>
      </c>
      <c r="G48" s="12">
        <v>2</v>
      </c>
      <c r="H48" s="12">
        <v>4</v>
      </c>
      <c r="I48" s="12">
        <v>6</v>
      </c>
      <c r="J48" s="51" t="s">
        <v>316</v>
      </c>
    </row>
    <row r="49" spans="1:10" ht="15.75" customHeight="1" x14ac:dyDescent="0.2">
      <c r="A49" s="52" t="s">
        <v>303</v>
      </c>
      <c r="B49" s="103" t="s">
        <v>154</v>
      </c>
      <c r="C49" s="104"/>
      <c r="D49" s="104"/>
      <c r="E49" s="104"/>
      <c r="F49" s="15">
        <v>3</v>
      </c>
      <c r="G49" s="15">
        <v>0</v>
      </c>
      <c r="H49" s="15">
        <v>3</v>
      </c>
      <c r="I49" s="15">
        <v>5</v>
      </c>
      <c r="J49" s="53" t="s">
        <v>235</v>
      </c>
    </row>
    <row r="50" spans="1:10" ht="15.75" customHeight="1" x14ac:dyDescent="0.2">
      <c r="A50" s="50" t="s">
        <v>59</v>
      </c>
      <c r="B50" s="105" t="s">
        <v>155</v>
      </c>
      <c r="C50" s="106"/>
      <c r="D50" s="106"/>
      <c r="E50" s="106"/>
      <c r="F50" s="12">
        <v>3</v>
      </c>
      <c r="G50" s="12">
        <v>0</v>
      </c>
      <c r="H50" s="12">
        <v>3</v>
      </c>
      <c r="I50" s="12">
        <v>6</v>
      </c>
      <c r="J50" s="54" t="s">
        <v>24</v>
      </c>
    </row>
    <row r="51" spans="1:10" ht="15.75" customHeight="1" x14ac:dyDescent="0.2">
      <c r="A51" s="52" t="s">
        <v>304</v>
      </c>
      <c r="B51" s="103" t="s">
        <v>156</v>
      </c>
      <c r="C51" s="104"/>
      <c r="D51" s="104"/>
      <c r="E51" s="104"/>
      <c r="F51" s="15">
        <v>4</v>
      </c>
      <c r="G51" s="15">
        <v>0</v>
      </c>
      <c r="H51" s="15">
        <v>4</v>
      </c>
      <c r="I51" s="15">
        <v>5</v>
      </c>
      <c r="J51" s="53" t="s">
        <v>317</v>
      </c>
    </row>
    <row r="52" spans="1:10" ht="15.75" customHeight="1" x14ac:dyDescent="0.2">
      <c r="A52" s="50" t="s">
        <v>341</v>
      </c>
      <c r="B52" s="105" t="s">
        <v>347</v>
      </c>
      <c r="C52" s="106"/>
      <c r="D52" s="106"/>
      <c r="E52" s="106"/>
      <c r="F52" s="12">
        <v>3</v>
      </c>
      <c r="G52" s="12">
        <v>0</v>
      </c>
      <c r="H52" s="12">
        <v>3</v>
      </c>
      <c r="I52" s="12">
        <v>5</v>
      </c>
      <c r="J52" s="54"/>
    </row>
    <row r="53" spans="1:10" ht="15.75" customHeight="1" x14ac:dyDescent="0.2">
      <c r="A53" s="89" t="s">
        <v>54</v>
      </c>
      <c r="B53" s="99" t="s">
        <v>216</v>
      </c>
      <c r="C53" s="100"/>
      <c r="D53" s="100"/>
      <c r="E53" s="100"/>
      <c r="F53" s="15">
        <v>3</v>
      </c>
      <c r="G53" s="15">
        <v>0</v>
      </c>
      <c r="H53" s="15">
        <v>3</v>
      </c>
      <c r="I53" s="15">
        <v>3</v>
      </c>
      <c r="J53" s="55"/>
    </row>
    <row r="54" spans="1:10" ht="15.75" customHeight="1" x14ac:dyDescent="0.2">
      <c r="A54" s="56"/>
      <c r="B54" s="24"/>
      <c r="C54" s="24"/>
      <c r="D54" s="24"/>
      <c r="E54" s="21" t="s">
        <v>126</v>
      </c>
      <c r="F54" s="22">
        <f>SUM(F48:F53)</f>
        <v>19</v>
      </c>
      <c r="G54" s="22">
        <f>SUM(G48:G53)</f>
        <v>2</v>
      </c>
      <c r="H54" s="22">
        <f>SUM(H48:H53)</f>
        <v>20</v>
      </c>
      <c r="I54" s="22">
        <f>SUM(I48:I53)</f>
        <v>30</v>
      </c>
      <c r="J54" s="57"/>
    </row>
    <row r="55" spans="1:10" ht="15.75" customHeight="1" x14ac:dyDescent="0.2">
      <c r="A55" s="56"/>
      <c r="B55" s="24"/>
      <c r="C55" s="24"/>
      <c r="D55" s="24"/>
      <c r="E55" s="24"/>
      <c r="F55" s="24"/>
      <c r="G55" s="24"/>
      <c r="H55" s="24"/>
      <c r="I55" s="24"/>
      <c r="J55" s="51"/>
    </row>
    <row r="56" spans="1:10" ht="15.75" customHeight="1" x14ac:dyDescent="0.2">
      <c r="A56" s="144" t="s">
        <v>136</v>
      </c>
      <c r="B56" s="110"/>
      <c r="C56" s="110"/>
      <c r="D56" s="120" t="s">
        <v>137</v>
      </c>
      <c r="E56" s="110"/>
      <c r="F56" s="120" t="s">
        <v>138</v>
      </c>
      <c r="G56" s="110"/>
      <c r="H56" s="120" t="s">
        <v>115</v>
      </c>
      <c r="I56" s="110"/>
      <c r="J56" s="67"/>
    </row>
    <row r="57" spans="1:10" ht="15.75" customHeight="1" x14ac:dyDescent="0.2">
      <c r="A57" s="139" t="s">
        <v>139</v>
      </c>
      <c r="B57" s="108"/>
      <c r="C57" s="108"/>
      <c r="D57" s="101">
        <f>COUNT(F36:F40,F42,F48:F52,#REF!)</f>
        <v>11</v>
      </c>
      <c r="E57" s="102"/>
      <c r="F57" s="101">
        <f>SUM(H36:H40,H42,H48:H52)</f>
        <v>36</v>
      </c>
      <c r="G57" s="102"/>
      <c r="H57" s="101">
        <f>SUM(I36:I40,I42,I48:I52)</f>
        <v>52</v>
      </c>
      <c r="I57" s="102"/>
      <c r="J57" s="67"/>
    </row>
    <row r="58" spans="1:10" ht="15.75" customHeight="1" x14ac:dyDescent="0.2">
      <c r="A58" s="139" t="s">
        <v>140</v>
      </c>
      <c r="B58" s="108"/>
      <c r="C58" s="108"/>
      <c r="D58" s="101">
        <f>COUNT(F41)</f>
        <v>1</v>
      </c>
      <c r="E58" s="102"/>
      <c r="F58" s="101">
        <f>SUM(H41)</f>
        <v>2</v>
      </c>
      <c r="G58" s="102"/>
      <c r="H58" s="101">
        <f>SUM(I41)</f>
        <v>2</v>
      </c>
      <c r="I58" s="102"/>
      <c r="J58" s="67"/>
    </row>
    <row r="59" spans="1:10" ht="15.75" customHeight="1" x14ac:dyDescent="0.2">
      <c r="A59" s="139" t="s">
        <v>204</v>
      </c>
      <c r="B59" s="108"/>
      <c r="C59" s="108"/>
      <c r="D59" s="101">
        <v>0</v>
      </c>
      <c r="E59" s="102"/>
      <c r="F59" s="101">
        <v>0</v>
      </c>
      <c r="G59" s="102"/>
      <c r="H59" s="101">
        <v>0</v>
      </c>
      <c r="I59" s="102"/>
      <c r="J59" s="67"/>
    </row>
    <row r="60" spans="1:10" ht="15.75" customHeight="1" x14ac:dyDescent="0.2">
      <c r="A60" s="139" t="s">
        <v>141</v>
      </c>
      <c r="B60" s="108"/>
      <c r="C60" s="108"/>
      <c r="D60" s="101">
        <f>COUNT(F53,F43)</f>
        <v>2</v>
      </c>
      <c r="E60" s="102"/>
      <c r="F60" s="101">
        <f>SUM(H53,H43)</f>
        <v>6</v>
      </c>
      <c r="G60" s="102"/>
      <c r="H60" s="101">
        <f>SUM(I53,I43)</f>
        <v>6</v>
      </c>
      <c r="I60" s="102"/>
      <c r="J60" s="67"/>
    </row>
    <row r="61" spans="1:10" ht="15.75" customHeight="1" x14ac:dyDescent="0.2">
      <c r="A61" s="141" t="s">
        <v>157</v>
      </c>
      <c r="B61" s="112"/>
      <c r="C61" s="112"/>
      <c r="D61" s="116">
        <f>SUM(D57:E60)</f>
        <v>14</v>
      </c>
      <c r="E61" s="117"/>
      <c r="F61" s="116">
        <f>SUM(F57:G60)</f>
        <v>44</v>
      </c>
      <c r="G61" s="117"/>
      <c r="H61" s="116">
        <f>SUM(H57:I60)</f>
        <v>60</v>
      </c>
      <c r="I61" s="117"/>
      <c r="J61" s="60"/>
    </row>
    <row r="62" spans="1:10" ht="15.75" customHeight="1" x14ac:dyDescent="0.2">
      <c r="A62" s="56"/>
      <c r="B62" s="24"/>
      <c r="C62" s="24"/>
      <c r="D62" s="24"/>
      <c r="E62" s="24"/>
      <c r="F62" s="24"/>
      <c r="G62" s="24"/>
      <c r="H62" s="24"/>
      <c r="I62" s="24"/>
      <c r="J62" s="51"/>
    </row>
    <row r="63" spans="1:10" ht="14.75" customHeight="1" x14ac:dyDescent="0.2">
      <c r="A63" s="142" t="s">
        <v>158</v>
      </c>
      <c r="B63" s="119"/>
      <c r="C63" s="119"/>
      <c r="D63" s="119"/>
      <c r="E63" s="119"/>
      <c r="F63" s="119"/>
      <c r="G63" s="119"/>
      <c r="H63" s="119"/>
      <c r="I63" s="119"/>
      <c r="J63" s="143"/>
    </row>
    <row r="64" spans="1:10" ht="35.25" customHeight="1" x14ac:dyDescent="0.35">
      <c r="A64" s="45" t="s">
        <v>159</v>
      </c>
      <c r="B64" s="46"/>
      <c r="C64" s="46"/>
      <c r="D64" s="46"/>
      <c r="E64" s="47"/>
      <c r="F64" s="48" t="s">
        <v>112</v>
      </c>
      <c r="G64" s="48" t="s">
        <v>113</v>
      </c>
      <c r="H64" s="48" t="s">
        <v>114</v>
      </c>
      <c r="I64" s="48" t="s">
        <v>115</v>
      </c>
      <c r="J64" s="62" t="s">
        <v>116</v>
      </c>
    </row>
    <row r="65" spans="1:10" ht="15.75" customHeight="1" x14ac:dyDescent="0.2">
      <c r="A65" s="50" t="s">
        <v>305</v>
      </c>
      <c r="B65" s="105" t="s">
        <v>160</v>
      </c>
      <c r="C65" s="106"/>
      <c r="D65" s="106"/>
      <c r="E65" s="106"/>
      <c r="F65" s="12">
        <v>3</v>
      </c>
      <c r="G65" s="12">
        <v>0</v>
      </c>
      <c r="H65" s="12">
        <v>3</v>
      </c>
      <c r="I65" s="12">
        <v>5</v>
      </c>
      <c r="J65" s="54" t="s">
        <v>316</v>
      </c>
    </row>
    <row r="66" spans="1:10" ht="15.75" customHeight="1" x14ac:dyDescent="0.2">
      <c r="A66" s="52" t="s">
        <v>66</v>
      </c>
      <c r="B66" s="103" t="s">
        <v>67</v>
      </c>
      <c r="C66" s="104"/>
      <c r="D66" s="104"/>
      <c r="E66" s="104"/>
      <c r="F66" s="15">
        <v>3</v>
      </c>
      <c r="G66" s="15">
        <v>0</v>
      </c>
      <c r="H66" s="15">
        <v>3</v>
      </c>
      <c r="I66" s="15">
        <v>5</v>
      </c>
      <c r="J66" s="53" t="s">
        <v>301</v>
      </c>
    </row>
    <row r="67" spans="1:10" ht="15.75" customHeight="1" x14ac:dyDescent="0.2">
      <c r="A67" s="50" t="s">
        <v>307</v>
      </c>
      <c r="B67" s="105" t="s">
        <v>161</v>
      </c>
      <c r="C67" s="106"/>
      <c r="D67" s="106"/>
      <c r="E67" s="106"/>
      <c r="F67" s="12">
        <v>3</v>
      </c>
      <c r="G67" s="12">
        <v>0</v>
      </c>
      <c r="H67" s="12">
        <v>3</v>
      </c>
      <c r="I67" s="12">
        <v>5</v>
      </c>
      <c r="J67" s="54" t="s">
        <v>24</v>
      </c>
    </row>
    <row r="68" spans="1:10" ht="15.75" customHeight="1" x14ac:dyDescent="0.2">
      <c r="A68" s="52" t="s">
        <v>308</v>
      </c>
      <c r="B68" s="103" t="s">
        <v>162</v>
      </c>
      <c r="C68" s="104"/>
      <c r="D68" s="104"/>
      <c r="E68" s="104"/>
      <c r="F68" s="15">
        <v>0</v>
      </c>
      <c r="G68" s="90">
        <v>2</v>
      </c>
      <c r="H68" s="90">
        <v>1</v>
      </c>
      <c r="I68" s="15">
        <v>5</v>
      </c>
      <c r="J68" s="55"/>
    </row>
    <row r="69" spans="1:10" ht="15.75" customHeight="1" x14ac:dyDescent="0.2">
      <c r="A69" s="50" t="s">
        <v>306</v>
      </c>
      <c r="B69" s="105" t="s">
        <v>163</v>
      </c>
      <c r="C69" s="106"/>
      <c r="D69" s="106"/>
      <c r="E69" s="106"/>
      <c r="F69" s="12">
        <v>3</v>
      </c>
      <c r="G69" s="12">
        <v>0</v>
      </c>
      <c r="H69" s="12">
        <v>3</v>
      </c>
      <c r="I69" s="12">
        <v>5</v>
      </c>
      <c r="J69" s="54" t="s">
        <v>24</v>
      </c>
    </row>
    <row r="70" spans="1:10" ht="15.75" customHeight="1" x14ac:dyDescent="0.2">
      <c r="A70" s="52" t="s">
        <v>71</v>
      </c>
      <c r="B70" s="103" t="s">
        <v>164</v>
      </c>
      <c r="C70" s="104"/>
      <c r="D70" s="104"/>
      <c r="E70" s="104"/>
      <c r="F70" s="15">
        <v>3</v>
      </c>
      <c r="G70" s="15">
        <v>0</v>
      </c>
      <c r="H70" s="15">
        <v>3</v>
      </c>
      <c r="I70" s="15">
        <v>5</v>
      </c>
      <c r="J70" s="53" t="s">
        <v>59</v>
      </c>
    </row>
    <row r="71" spans="1:10" ht="15.75" customHeight="1" x14ac:dyDescent="0.2">
      <c r="A71" s="56"/>
      <c r="B71" s="20"/>
      <c r="C71" s="20"/>
      <c r="D71" s="20"/>
      <c r="E71" s="21" t="s">
        <v>126</v>
      </c>
      <c r="F71" s="22">
        <f>SUM(F65:F70)</f>
        <v>15</v>
      </c>
      <c r="G71" s="22">
        <f>SUM(G65:G70)</f>
        <v>2</v>
      </c>
      <c r="H71" s="22">
        <f>SUM(H65:H70)</f>
        <v>16</v>
      </c>
      <c r="I71" s="22">
        <f>SUM(I65:I70)</f>
        <v>30</v>
      </c>
      <c r="J71" s="57"/>
    </row>
    <row r="72" spans="1:10" ht="15.75" customHeight="1" x14ac:dyDescent="0.2">
      <c r="A72" s="56"/>
      <c r="B72" s="24"/>
      <c r="C72" s="24"/>
      <c r="D72" s="24"/>
      <c r="E72" s="24"/>
      <c r="F72" s="24"/>
      <c r="G72" s="24"/>
      <c r="H72" s="24"/>
      <c r="I72" s="24"/>
      <c r="J72" s="51"/>
    </row>
    <row r="73" spans="1:10" ht="35.25" customHeight="1" x14ac:dyDescent="0.35">
      <c r="A73" s="45" t="s">
        <v>165</v>
      </c>
      <c r="B73" s="58"/>
      <c r="C73" s="58"/>
      <c r="D73" s="58"/>
      <c r="E73" s="59"/>
      <c r="F73" s="48" t="s">
        <v>112</v>
      </c>
      <c r="G73" s="48" t="s">
        <v>113</v>
      </c>
      <c r="H73" s="48" t="s">
        <v>114</v>
      </c>
      <c r="I73" s="48" t="s">
        <v>115</v>
      </c>
      <c r="J73" s="49" t="s">
        <v>116</v>
      </c>
    </row>
    <row r="74" spans="1:10" ht="15.75" customHeight="1" x14ac:dyDescent="0.2">
      <c r="A74" s="50" t="s">
        <v>313</v>
      </c>
      <c r="B74" s="105" t="s">
        <v>346</v>
      </c>
      <c r="C74" s="106"/>
      <c r="D74" s="106"/>
      <c r="E74" s="106"/>
      <c r="F74" s="12">
        <v>4</v>
      </c>
      <c r="G74" s="12">
        <v>2</v>
      </c>
      <c r="H74" s="12">
        <v>5</v>
      </c>
      <c r="I74" s="12">
        <v>5</v>
      </c>
      <c r="J74" s="54" t="s">
        <v>314</v>
      </c>
    </row>
    <row r="75" spans="1:10" ht="15.75" customHeight="1" x14ac:dyDescent="0.2">
      <c r="A75" s="52" t="s">
        <v>312</v>
      </c>
      <c r="B75" s="103" t="s">
        <v>166</v>
      </c>
      <c r="C75" s="104"/>
      <c r="D75" s="104"/>
      <c r="E75" s="104"/>
      <c r="F75" s="15">
        <v>3</v>
      </c>
      <c r="G75" s="15">
        <v>0</v>
      </c>
      <c r="H75" s="15">
        <v>3</v>
      </c>
      <c r="I75" s="15">
        <v>5</v>
      </c>
      <c r="J75" s="53" t="s">
        <v>300</v>
      </c>
    </row>
    <row r="76" spans="1:10" ht="15.75" customHeight="1" x14ac:dyDescent="0.2">
      <c r="A76" s="50" t="s">
        <v>75</v>
      </c>
      <c r="B76" s="105" t="s">
        <v>167</v>
      </c>
      <c r="C76" s="106"/>
      <c r="D76" s="106"/>
      <c r="E76" s="106"/>
      <c r="F76" s="12">
        <v>3</v>
      </c>
      <c r="G76" s="12">
        <v>0</v>
      </c>
      <c r="H76" s="12">
        <v>3</v>
      </c>
      <c r="I76" s="12">
        <v>6</v>
      </c>
      <c r="J76" s="54" t="s">
        <v>24</v>
      </c>
    </row>
    <row r="77" spans="1:10" ht="15.75" customHeight="1" x14ac:dyDescent="0.2">
      <c r="A77" s="89" t="s">
        <v>212</v>
      </c>
      <c r="B77" s="99" t="s">
        <v>168</v>
      </c>
      <c r="C77" s="100"/>
      <c r="D77" s="100"/>
      <c r="E77" s="100"/>
      <c r="F77" s="15">
        <v>3</v>
      </c>
      <c r="G77" s="15">
        <v>0</v>
      </c>
      <c r="H77" s="15">
        <v>3</v>
      </c>
      <c r="I77" s="15">
        <v>6</v>
      </c>
      <c r="J77" s="55" t="s">
        <v>315</v>
      </c>
    </row>
    <row r="78" spans="1:10" ht="15.75" customHeight="1" x14ac:dyDescent="0.2">
      <c r="A78" s="87" t="s">
        <v>217</v>
      </c>
      <c r="B78" s="114" t="s">
        <v>318</v>
      </c>
      <c r="C78" s="115"/>
      <c r="D78" s="115"/>
      <c r="E78" s="115"/>
      <c r="F78" s="12">
        <v>3</v>
      </c>
      <c r="G78" s="12">
        <v>0</v>
      </c>
      <c r="H78" s="12">
        <v>3</v>
      </c>
      <c r="I78" s="12">
        <v>5</v>
      </c>
      <c r="J78" s="54"/>
    </row>
    <row r="79" spans="1:10" ht="15.75" customHeight="1" x14ac:dyDescent="0.2">
      <c r="A79" s="89" t="s">
        <v>54</v>
      </c>
      <c r="B79" s="99" t="s">
        <v>216</v>
      </c>
      <c r="C79" s="100"/>
      <c r="D79" s="100"/>
      <c r="E79" s="100"/>
      <c r="F79" s="15">
        <v>3</v>
      </c>
      <c r="G79" s="15">
        <v>0</v>
      </c>
      <c r="H79" s="15">
        <v>3</v>
      </c>
      <c r="I79" s="15">
        <v>3</v>
      </c>
      <c r="J79" s="53"/>
    </row>
    <row r="80" spans="1:10" ht="15.75" customHeight="1" x14ac:dyDescent="0.2">
      <c r="A80" s="56"/>
      <c r="B80" s="24"/>
      <c r="C80" s="24"/>
      <c r="D80" s="24"/>
      <c r="E80" s="21" t="s">
        <v>126</v>
      </c>
      <c r="F80" s="22">
        <f>SUM(F74:F79)</f>
        <v>19</v>
      </c>
      <c r="G80" s="22">
        <f>SUM(G74:G79)</f>
        <v>2</v>
      </c>
      <c r="H80" s="22">
        <f>SUM(H74:H79)</f>
        <v>20</v>
      </c>
      <c r="I80" s="22">
        <f>SUM(I74:I79)</f>
        <v>30</v>
      </c>
      <c r="J80" s="57"/>
    </row>
    <row r="81" spans="1:21" ht="15.75" customHeight="1" x14ac:dyDescent="0.2">
      <c r="A81" s="56"/>
      <c r="B81" s="24"/>
      <c r="C81" s="24"/>
      <c r="D81" s="24"/>
      <c r="E81" s="24"/>
      <c r="F81" s="24"/>
      <c r="G81" s="24"/>
      <c r="H81" s="24"/>
      <c r="I81" s="24"/>
      <c r="J81" s="51"/>
    </row>
    <row r="82" spans="1:21" ht="15.75" customHeight="1" x14ac:dyDescent="0.2">
      <c r="A82" s="144" t="s">
        <v>136</v>
      </c>
      <c r="B82" s="110"/>
      <c r="C82" s="110"/>
      <c r="D82" s="120" t="s">
        <v>137</v>
      </c>
      <c r="E82" s="110"/>
      <c r="F82" s="120" t="s">
        <v>138</v>
      </c>
      <c r="G82" s="110"/>
      <c r="H82" s="120" t="s">
        <v>115</v>
      </c>
      <c r="I82" s="110"/>
      <c r="J82" s="67"/>
    </row>
    <row r="83" spans="1:21" ht="15.75" customHeight="1" x14ac:dyDescent="0.2">
      <c r="A83" s="139" t="s">
        <v>139</v>
      </c>
      <c r="B83" s="108"/>
      <c r="C83" s="108"/>
      <c r="D83" s="101">
        <f>COUNT(F65:F70,F74:F77)</f>
        <v>10</v>
      </c>
      <c r="E83" s="102"/>
      <c r="F83" s="101">
        <f>SUM(H65:H70,H74:H77)</f>
        <v>30</v>
      </c>
      <c r="G83" s="102"/>
      <c r="H83" s="101">
        <f>SUM(I65:I70,I74:I77)</f>
        <v>52</v>
      </c>
      <c r="I83" s="102"/>
      <c r="J83" s="67"/>
    </row>
    <row r="84" spans="1:21" ht="15.75" customHeight="1" x14ac:dyDescent="0.2">
      <c r="A84" s="139" t="s">
        <v>140</v>
      </c>
      <c r="B84" s="108"/>
      <c r="C84" s="108"/>
      <c r="D84" s="101">
        <v>0</v>
      </c>
      <c r="E84" s="102"/>
      <c r="F84" s="101">
        <v>0</v>
      </c>
      <c r="G84" s="102"/>
      <c r="H84" s="101">
        <v>0</v>
      </c>
      <c r="I84" s="102"/>
      <c r="J84" s="67"/>
    </row>
    <row r="85" spans="1:21" ht="15.75" customHeight="1" x14ac:dyDescent="0.2">
      <c r="A85" s="140" t="s">
        <v>215</v>
      </c>
      <c r="B85" s="108"/>
      <c r="C85" s="108"/>
      <c r="D85" s="101">
        <f>COUNT(F78)</f>
        <v>1</v>
      </c>
      <c r="E85" s="102"/>
      <c r="F85" s="101">
        <f>H78</f>
        <v>3</v>
      </c>
      <c r="G85" s="102"/>
      <c r="H85" s="101">
        <f>I78</f>
        <v>5</v>
      </c>
      <c r="I85" s="102"/>
      <c r="J85" s="67"/>
    </row>
    <row r="86" spans="1:21" ht="15.75" customHeight="1" x14ac:dyDescent="0.2">
      <c r="A86" s="139" t="s">
        <v>141</v>
      </c>
      <c r="B86" s="108"/>
      <c r="C86" s="108"/>
      <c r="D86" s="101">
        <f>COUNT(F79)</f>
        <v>1</v>
      </c>
      <c r="E86" s="102"/>
      <c r="F86" s="101">
        <f>H79</f>
        <v>3</v>
      </c>
      <c r="G86" s="102"/>
      <c r="H86" s="101">
        <f>I79</f>
        <v>3</v>
      </c>
      <c r="I86" s="102"/>
      <c r="J86" s="67"/>
    </row>
    <row r="87" spans="1:21" ht="15.75" customHeight="1" x14ac:dyDescent="0.2">
      <c r="A87" s="141" t="s">
        <v>170</v>
      </c>
      <c r="B87" s="112"/>
      <c r="C87" s="112"/>
      <c r="D87" s="116">
        <f>SUM(D83:E86)</f>
        <v>12</v>
      </c>
      <c r="E87" s="117"/>
      <c r="F87" s="116">
        <f>SUM(F83:G86)</f>
        <v>36</v>
      </c>
      <c r="G87" s="117"/>
      <c r="H87" s="116">
        <f>SUM(H83:I86)</f>
        <v>60</v>
      </c>
      <c r="I87" s="117"/>
      <c r="J87" s="60"/>
    </row>
    <row r="88" spans="1:21" ht="15.75" customHeight="1" x14ac:dyDescent="0.2">
      <c r="A88" s="56"/>
      <c r="B88" s="24"/>
      <c r="C88" s="24"/>
      <c r="D88" s="24"/>
      <c r="E88" s="24"/>
      <c r="F88" s="24"/>
      <c r="G88" s="24"/>
      <c r="H88" s="24"/>
      <c r="I88" s="24"/>
      <c r="J88" s="51"/>
    </row>
    <row r="89" spans="1:21" ht="14.75" customHeight="1" x14ac:dyDescent="0.2">
      <c r="A89" s="142" t="s">
        <v>171</v>
      </c>
      <c r="B89" s="119"/>
      <c r="C89" s="119"/>
      <c r="D89" s="119"/>
      <c r="E89" s="119"/>
      <c r="F89" s="119"/>
      <c r="G89" s="119"/>
      <c r="H89" s="119"/>
      <c r="I89" s="119"/>
      <c r="J89" s="143"/>
    </row>
    <row r="90" spans="1:21" ht="35.25" customHeight="1" x14ac:dyDescent="0.35">
      <c r="A90" s="45" t="s">
        <v>172</v>
      </c>
      <c r="B90" s="46"/>
      <c r="C90" s="46"/>
      <c r="D90" s="46"/>
      <c r="E90" s="47"/>
      <c r="F90" s="48" t="s">
        <v>112</v>
      </c>
      <c r="G90" s="48" t="s">
        <v>113</v>
      </c>
      <c r="H90" s="48" t="s">
        <v>114</v>
      </c>
      <c r="I90" s="48" t="s">
        <v>115</v>
      </c>
      <c r="J90" s="49" t="s">
        <v>116</v>
      </c>
    </row>
    <row r="91" spans="1:21" ht="15.75" customHeight="1" x14ac:dyDescent="0.2">
      <c r="A91" s="50" t="s">
        <v>309</v>
      </c>
      <c r="B91" s="105" t="s">
        <v>173</v>
      </c>
      <c r="C91" s="106"/>
      <c r="D91" s="106"/>
      <c r="E91" s="106"/>
      <c r="F91" s="12">
        <v>0</v>
      </c>
      <c r="G91" s="85">
        <v>2</v>
      </c>
      <c r="H91" s="85">
        <v>1</v>
      </c>
      <c r="I91" s="12">
        <v>5</v>
      </c>
      <c r="J91" s="51"/>
    </row>
    <row r="92" spans="1:21" ht="15.75" customHeight="1" x14ac:dyDescent="0.2">
      <c r="A92" s="52" t="s">
        <v>310</v>
      </c>
      <c r="B92" s="103" t="s">
        <v>174</v>
      </c>
      <c r="C92" s="104"/>
      <c r="D92" s="104"/>
      <c r="E92" s="104"/>
      <c r="F92" s="15">
        <v>2</v>
      </c>
      <c r="G92" s="15">
        <v>0</v>
      </c>
      <c r="H92" s="15">
        <v>2</v>
      </c>
      <c r="I92" s="15">
        <v>3</v>
      </c>
      <c r="J92" s="55" t="s">
        <v>24</v>
      </c>
    </row>
    <row r="93" spans="1:21" ht="15.75" customHeight="1" x14ac:dyDescent="0.2">
      <c r="A93" s="50" t="s">
        <v>229</v>
      </c>
      <c r="B93" s="105" t="s">
        <v>177</v>
      </c>
      <c r="C93" s="106"/>
      <c r="D93" s="106"/>
      <c r="E93" s="106"/>
      <c r="F93" s="12">
        <v>2</v>
      </c>
      <c r="G93" s="12">
        <v>0</v>
      </c>
      <c r="H93" s="12">
        <v>2</v>
      </c>
      <c r="I93" s="12">
        <v>2</v>
      </c>
      <c r="J93" s="54"/>
    </row>
    <row r="94" spans="1:21" ht="15.75" customHeight="1" x14ac:dyDescent="0.2">
      <c r="A94" s="52" t="s">
        <v>225</v>
      </c>
      <c r="B94" s="99" t="s">
        <v>349</v>
      </c>
      <c r="C94" s="100"/>
      <c r="D94" s="100"/>
      <c r="E94" s="100"/>
      <c r="F94" s="15">
        <v>3</v>
      </c>
      <c r="G94" s="15">
        <v>0</v>
      </c>
      <c r="H94" s="15">
        <v>3</v>
      </c>
      <c r="I94" s="15">
        <v>5</v>
      </c>
      <c r="J94" s="55"/>
      <c r="R94" s="105"/>
      <c r="S94" s="106"/>
      <c r="T94" s="106"/>
      <c r="U94" s="106"/>
    </row>
    <row r="95" spans="1:21" ht="15.75" customHeight="1" x14ac:dyDescent="0.2">
      <c r="A95" s="50" t="s">
        <v>226</v>
      </c>
      <c r="B95" s="114" t="s">
        <v>349</v>
      </c>
      <c r="C95" s="115"/>
      <c r="D95" s="115"/>
      <c r="E95" s="115"/>
      <c r="F95" s="12">
        <v>3</v>
      </c>
      <c r="G95" s="12">
        <v>0</v>
      </c>
      <c r="H95" s="12">
        <v>3</v>
      </c>
      <c r="I95" s="12">
        <v>5</v>
      </c>
      <c r="J95" s="54"/>
    </row>
    <row r="96" spans="1:21" ht="15.75" customHeight="1" x14ac:dyDescent="0.2">
      <c r="A96" s="52" t="s">
        <v>236</v>
      </c>
      <c r="B96" s="99" t="s">
        <v>349</v>
      </c>
      <c r="C96" s="100"/>
      <c r="D96" s="100"/>
      <c r="E96" s="100"/>
      <c r="F96" s="15">
        <v>3</v>
      </c>
      <c r="G96" s="15">
        <v>0</v>
      </c>
      <c r="H96" s="15">
        <v>3</v>
      </c>
      <c r="I96" s="15">
        <v>5</v>
      </c>
      <c r="J96" s="55"/>
    </row>
    <row r="97" spans="1:10" ht="15.75" customHeight="1" x14ac:dyDescent="0.2">
      <c r="A97" s="50" t="s">
        <v>214</v>
      </c>
      <c r="B97" s="114" t="s">
        <v>318</v>
      </c>
      <c r="C97" s="115"/>
      <c r="D97" s="115"/>
      <c r="E97" s="115"/>
      <c r="F97" s="12">
        <v>3</v>
      </c>
      <c r="G97" s="12">
        <v>0</v>
      </c>
      <c r="H97" s="12">
        <v>3</v>
      </c>
      <c r="I97" s="12">
        <v>5</v>
      </c>
      <c r="J97" s="51"/>
    </row>
    <row r="98" spans="1:10" ht="15.75" customHeight="1" x14ac:dyDescent="0.2">
      <c r="A98" s="56"/>
      <c r="B98" s="20"/>
      <c r="C98" s="20"/>
      <c r="D98" s="20"/>
      <c r="E98" s="21" t="s">
        <v>126</v>
      </c>
      <c r="F98" s="22">
        <f>SUM(F91:F97)</f>
        <v>16</v>
      </c>
      <c r="G98" s="22">
        <f>SUM(G91:G97)</f>
        <v>2</v>
      </c>
      <c r="H98" s="22">
        <f>SUM(H91:H97)</f>
        <v>17</v>
      </c>
      <c r="I98" s="22">
        <f>SUM(I91:I97)</f>
        <v>30</v>
      </c>
      <c r="J98" s="57"/>
    </row>
    <row r="99" spans="1:10" ht="15.75" customHeight="1" x14ac:dyDescent="0.2">
      <c r="A99" s="56"/>
      <c r="B99" s="24"/>
      <c r="C99" s="24"/>
      <c r="D99" s="24"/>
      <c r="E99" s="24"/>
      <c r="F99" s="24"/>
      <c r="G99" s="24"/>
      <c r="H99" s="24"/>
      <c r="I99" s="24"/>
      <c r="J99" s="51"/>
    </row>
    <row r="100" spans="1:10" ht="35.25" customHeight="1" x14ac:dyDescent="0.35">
      <c r="A100" s="45" t="s">
        <v>175</v>
      </c>
      <c r="B100" s="58"/>
      <c r="C100" s="58"/>
      <c r="D100" s="58"/>
      <c r="E100" s="59"/>
      <c r="F100" s="48" t="s">
        <v>112</v>
      </c>
      <c r="G100" s="48" t="s">
        <v>113</v>
      </c>
      <c r="H100" s="48" t="s">
        <v>114</v>
      </c>
      <c r="I100" s="48" t="s">
        <v>115</v>
      </c>
      <c r="J100" s="49" t="s">
        <v>116</v>
      </c>
    </row>
    <row r="101" spans="1:10" ht="15.75" customHeight="1" x14ac:dyDescent="0.2">
      <c r="A101" s="50" t="s">
        <v>230</v>
      </c>
      <c r="B101" s="105" t="s">
        <v>176</v>
      </c>
      <c r="C101" s="106"/>
      <c r="D101" s="106"/>
      <c r="E101" s="106"/>
      <c r="F101" s="12">
        <v>2</v>
      </c>
      <c r="G101" s="12">
        <v>0</v>
      </c>
      <c r="H101" s="12">
        <v>2</v>
      </c>
      <c r="I101" s="12">
        <v>2</v>
      </c>
      <c r="J101" s="51"/>
    </row>
    <row r="102" spans="1:10" ht="15.75" customHeight="1" x14ac:dyDescent="0.2">
      <c r="A102" s="52" t="s">
        <v>78</v>
      </c>
      <c r="B102" s="103" t="s">
        <v>169</v>
      </c>
      <c r="C102" s="104"/>
      <c r="D102" s="104"/>
      <c r="E102" s="104"/>
      <c r="F102" s="15">
        <v>2</v>
      </c>
      <c r="G102" s="15">
        <v>0</v>
      </c>
      <c r="H102" s="15">
        <v>2</v>
      </c>
      <c r="I102" s="15">
        <v>2</v>
      </c>
      <c r="J102" s="55"/>
    </row>
    <row r="103" spans="1:10" ht="15.75" customHeight="1" x14ac:dyDescent="0.2">
      <c r="A103" s="77" t="s">
        <v>311</v>
      </c>
      <c r="B103" s="105" t="s">
        <v>178</v>
      </c>
      <c r="C103" s="106"/>
      <c r="D103" s="106"/>
      <c r="E103" s="106"/>
      <c r="F103" s="12">
        <v>1</v>
      </c>
      <c r="G103" s="12">
        <v>4</v>
      </c>
      <c r="H103" s="12">
        <v>3</v>
      </c>
      <c r="I103" s="12">
        <v>8</v>
      </c>
      <c r="J103" s="54" t="s">
        <v>310</v>
      </c>
    </row>
    <row r="104" spans="1:10" ht="15.75" customHeight="1" x14ac:dyDescent="0.2">
      <c r="A104" s="52" t="s">
        <v>227</v>
      </c>
      <c r="B104" s="103" t="s">
        <v>349</v>
      </c>
      <c r="C104" s="104"/>
      <c r="D104" s="104"/>
      <c r="E104" s="104"/>
      <c r="F104" s="15">
        <v>3</v>
      </c>
      <c r="G104" s="15">
        <v>0</v>
      </c>
      <c r="H104" s="15">
        <v>3</v>
      </c>
      <c r="I104" s="15">
        <v>5</v>
      </c>
      <c r="J104" s="55"/>
    </row>
    <row r="105" spans="1:10" ht="15.75" customHeight="1" x14ac:dyDescent="0.2">
      <c r="A105" s="77" t="s">
        <v>228</v>
      </c>
      <c r="B105" s="105" t="s">
        <v>349</v>
      </c>
      <c r="C105" s="106"/>
      <c r="D105" s="106"/>
      <c r="E105" s="106"/>
      <c r="F105" s="12">
        <v>3</v>
      </c>
      <c r="G105" s="12">
        <v>0</v>
      </c>
      <c r="H105" s="12">
        <v>3</v>
      </c>
      <c r="I105" s="12">
        <v>5</v>
      </c>
      <c r="J105" s="54"/>
    </row>
    <row r="106" spans="1:10" ht="15.75" customHeight="1" x14ac:dyDescent="0.2">
      <c r="A106" s="52" t="s">
        <v>237</v>
      </c>
      <c r="B106" s="103" t="s">
        <v>349</v>
      </c>
      <c r="C106" s="104"/>
      <c r="D106" s="104"/>
      <c r="E106" s="104"/>
      <c r="F106" s="15">
        <v>3</v>
      </c>
      <c r="G106" s="15">
        <v>0</v>
      </c>
      <c r="H106" s="15">
        <v>3</v>
      </c>
      <c r="I106" s="15">
        <v>5</v>
      </c>
      <c r="J106" s="55"/>
    </row>
    <row r="107" spans="1:10" ht="15.75" customHeight="1" x14ac:dyDescent="0.2">
      <c r="A107" s="77" t="s">
        <v>54</v>
      </c>
      <c r="B107" s="105" t="s">
        <v>216</v>
      </c>
      <c r="C107" s="106"/>
      <c r="D107" s="106"/>
      <c r="E107" s="106"/>
      <c r="F107" s="12">
        <v>3</v>
      </c>
      <c r="G107" s="12">
        <v>0</v>
      </c>
      <c r="H107" s="12">
        <v>3</v>
      </c>
      <c r="I107" s="12">
        <v>3</v>
      </c>
      <c r="J107" s="51"/>
    </row>
    <row r="108" spans="1:10" ht="15.75" customHeight="1" x14ac:dyDescent="0.2">
      <c r="A108" s="56"/>
      <c r="B108" s="24"/>
      <c r="C108" s="24"/>
      <c r="D108" s="24"/>
      <c r="E108" s="21" t="s">
        <v>126</v>
      </c>
      <c r="F108" s="22">
        <f>SUM(F101:F107)</f>
        <v>17</v>
      </c>
      <c r="G108" s="22">
        <f>SUM(G101:G107)</f>
        <v>4</v>
      </c>
      <c r="H108" s="22">
        <f>SUM(H101:H107)</f>
        <v>19</v>
      </c>
      <c r="I108" s="22">
        <f>SUM(I101:I107)</f>
        <v>30</v>
      </c>
      <c r="J108" s="57"/>
    </row>
    <row r="109" spans="1:10" ht="15.75" customHeight="1" x14ac:dyDescent="0.2">
      <c r="A109" s="56"/>
      <c r="B109" s="24"/>
      <c r="C109" s="24"/>
      <c r="D109" s="24"/>
      <c r="E109" s="24"/>
      <c r="F109" s="24"/>
      <c r="G109" s="24"/>
      <c r="H109" s="24"/>
      <c r="I109" s="24"/>
      <c r="J109" s="51"/>
    </row>
    <row r="110" spans="1:10" ht="15.75" customHeight="1" x14ac:dyDescent="0.2">
      <c r="A110" s="144" t="s">
        <v>136</v>
      </c>
      <c r="B110" s="110"/>
      <c r="C110" s="110"/>
      <c r="D110" s="120" t="s">
        <v>137</v>
      </c>
      <c r="E110" s="110"/>
      <c r="F110" s="120" t="s">
        <v>138</v>
      </c>
      <c r="G110" s="110"/>
      <c r="H110" s="120" t="s">
        <v>115</v>
      </c>
      <c r="I110" s="110"/>
      <c r="J110" s="67"/>
    </row>
    <row r="111" spans="1:10" ht="15.75" customHeight="1" x14ac:dyDescent="0.2">
      <c r="A111" s="139" t="s">
        <v>139</v>
      </c>
      <c r="B111" s="108"/>
      <c r="C111" s="108"/>
      <c r="D111" s="101">
        <f>COUNT(F91:F93,F101,F103)</f>
        <v>5</v>
      </c>
      <c r="E111" s="102"/>
      <c r="F111" s="101">
        <f>SUM(H91:H93,H101,H103)</f>
        <v>10</v>
      </c>
      <c r="G111" s="102"/>
      <c r="H111" s="101">
        <f>SUM(I91:I93,I101,I103)</f>
        <v>20</v>
      </c>
      <c r="I111" s="102"/>
      <c r="J111" s="67"/>
    </row>
    <row r="112" spans="1:10" ht="15.75" customHeight="1" x14ac:dyDescent="0.2">
      <c r="A112" s="139" t="s">
        <v>140</v>
      </c>
      <c r="B112" s="108"/>
      <c r="C112" s="108"/>
      <c r="D112" s="101">
        <f>COUNT(F102)</f>
        <v>1</v>
      </c>
      <c r="E112" s="102"/>
      <c r="F112" s="101">
        <f>H102</f>
        <v>2</v>
      </c>
      <c r="G112" s="102"/>
      <c r="H112" s="101">
        <f>I102</f>
        <v>2</v>
      </c>
      <c r="I112" s="102"/>
      <c r="J112" s="67"/>
    </row>
    <row r="113" spans="1:10" ht="15.75" customHeight="1" x14ac:dyDescent="0.2">
      <c r="A113" s="140" t="s">
        <v>215</v>
      </c>
      <c r="B113" s="108"/>
      <c r="C113" s="108"/>
      <c r="D113" s="101">
        <f>COUNT(F94:F97,F104:F106)</f>
        <v>7</v>
      </c>
      <c r="E113" s="102"/>
      <c r="F113" s="101">
        <f>SUM(H94:H97,H104:H106)</f>
        <v>21</v>
      </c>
      <c r="G113" s="102"/>
      <c r="H113" s="101">
        <f>SUM(I94:I97,I104:I106)</f>
        <v>35</v>
      </c>
      <c r="I113" s="102"/>
      <c r="J113" s="67"/>
    </row>
    <row r="114" spans="1:10" ht="15.75" customHeight="1" x14ac:dyDescent="0.2">
      <c r="A114" s="139" t="s">
        <v>141</v>
      </c>
      <c r="B114" s="108"/>
      <c r="C114" s="108"/>
      <c r="D114" s="101">
        <f>COUNT(F107)</f>
        <v>1</v>
      </c>
      <c r="E114" s="102"/>
      <c r="F114" s="101">
        <f>SUM(H107)</f>
        <v>3</v>
      </c>
      <c r="G114" s="102"/>
      <c r="H114" s="101">
        <f>SUM(I107)</f>
        <v>3</v>
      </c>
      <c r="I114" s="102"/>
      <c r="J114" s="67"/>
    </row>
    <row r="115" spans="1:10" ht="15.75" customHeight="1" x14ac:dyDescent="0.2">
      <c r="A115" s="141" t="s">
        <v>179</v>
      </c>
      <c r="B115" s="112"/>
      <c r="C115" s="112"/>
      <c r="D115" s="116">
        <f>SUM(D111:E114)</f>
        <v>14</v>
      </c>
      <c r="E115" s="117"/>
      <c r="F115" s="116">
        <f>SUM(F111:G114)</f>
        <v>36</v>
      </c>
      <c r="G115" s="117"/>
      <c r="H115" s="116">
        <f>SUM(H111:I114)</f>
        <v>60</v>
      </c>
      <c r="I115" s="117"/>
      <c r="J115" s="60"/>
    </row>
    <row r="116" spans="1:10" ht="25" customHeight="1" x14ac:dyDescent="0.2">
      <c r="A116" s="56"/>
      <c r="B116" s="24"/>
      <c r="C116" s="24"/>
      <c r="D116" s="24"/>
      <c r="E116" s="24"/>
      <c r="F116" s="24"/>
      <c r="G116" s="24"/>
      <c r="H116" s="24"/>
      <c r="I116" s="24"/>
      <c r="J116" s="51"/>
    </row>
    <row r="117" spans="1:10" ht="23.25" customHeight="1" x14ac:dyDescent="0.3">
      <c r="A117" s="63" t="s">
        <v>252</v>
      </c>
      <c r="B117" s="9"/>
      <c r="C117" s="9"/>
      <c r="D117" s="9"/>
      <c r="E117" s="33"/>
      <c r="F117" s="64" t="s">
        <v>112</v>
      </c>
      <c r="G117" s="64" t="s">
        <v>113</v>
      </c>
      <c r="H117" s="64" t="s">
        <v>114</v>
      </c>
      <c r="I117" s="64" t="s">
        <v>115</v>
      </c>
      <c r="J117" s="64" t="s">
        <v>116</v>
      </c>
    </row>
    <row r="118" spans="1:10" ht="15.75" customHeight="1" x14ac:dyDescent="0.2">
      <c r="A118" s="52" t="s">
        <v>319</v>
      </c>
      <c r="B118" s="35" t="s">
        <v>181</v>
      </c>
      <c r="C118" s="36"/>
      <c r="D118" s="36"/>
      <c r="E118" s="36"/>
      <c r="F118" s="15">
        <v>3</v>
      </c>
      <c r="G118" s="15">
        <v>0</v>
      </c>
      <c r="H118" s="15">
        <v>3</v>
      </c>
      <c r="I118" s="15">
        <v>5</v>
      </c>
      <c r="J118" s="18" t="s">
        <v>205</v>
      </c>
    </row>
    <row r="119" spans="1:10" ht="15.75" customHeight="1" x14ac:dyDescent="0.2">
      <c r="A119" s="11" t="s">
        <v>93</v>
      </c>
      <c r="B119" s="34" t="s">
        <v>183</v>
      </c>
      <c r="C119" s="24"/>
      <c r="D119" s="24"/>
      <c r="E119" s="24"/>
      <c r="F119" s="12">
        <v>3</v>
      </c>
      <c r="G119" s="12">
        <v>0</v>
      </c>
      <c r="H119" s="12">
        <v>3</v>
      </c>
      <c r="I119" s="12">
        <v>5</v>
      </c>
      <c r="J119" s="13" t="s">
        <v>331</v>
      </c>
    </row>
    <row r="120" spans="1:10" ht="15.75" customHeight="1" x14ac:dyDescent="0.2">
      <c r="A120" s="52" t="s">
        <v>320</v>
      </c>
      <c r="B120" s="35" t="s">
        <v>184</v>
      </c>
      <c r="C120" s="36"/>
      <c r="D120" s="36"/>
      <c r="E120" s="36"/>
      <c r="F120" s="15">
        <v>3</v>
      </c>
      <c r="G120" s="15">
        <v>0</v>
      </c>
      <c r="H120" s="15">
        <v>3</v>
      </c>
      <c r="I120" s="15">
        <v>5</v>
      </c>
      <c r="J120" s="18" t="s">
        <v>205</v>
      </c>
    </row>
    <row r="121" spans="1:10" ht="15.75" customHeight="1" x14ac:dyDescent="0.2">
      <c r="A121" s="11" t="s">
        <v>223</v>
      </c>
      <c r="B121" s="34" t="s">
        <v>198</v>
      </c>
      <c r="C121" s="24"/>
      <c r="D121" s="24"/>
      <c r="E121" s="24"/>
      <c r="F121" s="12">
        <v>3</v>
      </c>
      <c r="G121" s="12">
        <v>2</v>
      </c>
      <c r="H121" s="12">
        <v>4</v>
      </c>
      <c r="I121" s="12">
        <v>5</v>
      </c>
      <c r="J121" s="13" t="s">
        <v>330</v>
      </c>
    </row>
    <row r="122" spans="1:10" ht="15.75" customHeight="1" x14ac:dyDescent="0.2">
      <c r="A122" s="52" t="s">
        <v>321</v>
      </c>
      <c r="B122" s="35" t="s">
        <v>185</v>
      </c>
      <c r="C122" s="36"/>
      <c r="D122" s="36"/>
      <c r="E122" s="36"/>
      <c r="F122" s="15">
        <v>3</v>
      </c>
      <c r="G122" s="15">
        <v>0</v>
      </c>
      <c r="H122" s="15">
        <v>3</v>
      </c>
      <c r="I122" s="15">
        <v>5</v>
      </c>
      <c r="J122" s="18" t="s">
        <v>205</v>
      </c>
    </row>
    <row r="123" spans="1:10" ht="15.75" customHeight="1" x14ac:dyDescent="0.2">
      <c r="A123" s="11" t="s">
        <v>322</v>
      </c>
      <c r="B123" s="34" t="s">
        <v>186</v>
      </c>
      <c r="C123" s="24"/>
      <c r="D123" s="24"/>
      <c r="E123" s="24"/>
      <c r="F123" s="12">
        <v>3</v>
      </c>
      <c r="G123" s="12">
        <v>0</v>
      </c>
      <c r="H123" s="12">
        <v>3</v>
      </c>
      <c r="I123" s="12">
        <v>5</v>
      </c>
      <c r="J123" s="13" t="s">
        <v>205</v>
      </c>
    </row>
    <row r="124" spans="1:10" ht="15.75" customHeight="1" x14ac:dyDescent="0.2">
      <c r="A124" s="52" t="s">
        <v>323</v>
      </c>
      <c r="B124" s="35" t="s">
        <v>187</v>
      </c>
      <c r="C124" s="36"/>
      <c r="D124" s="36"/>
      <c r="E124" s="36"/>
      <c r="F124" s="15">
        <v>3</v>
      </c>
      <c r="G124" s="15">
        <v>0</v>
      </c>
      <c r="H124" s="15">
        <v>3</v>
      </c>
      <c r="I124" s="15">
        <v>5</v>
      </c>
      <c r="J124" s="18" t="s">
        <v>205</v>
      </c>
    </row>
    <row r="125" spans="1:10" ht="15.75" customHeight="1" x14ac:dyDescent="0.2">
      <c r="A125" s="11" t="s">
        <v>324</v>
      </c>
      <c r="B125" s="34" t="s">
        <v>188</v>
      </c>
      <c r="C125" s="24"/>
      <c r="D125" s="24"/>
      <c r="E125" s="24"/>
      <c r="F125" s="12">
        <v>3</v>
      </c>
      <c r="G125" s="12">
        <v>0</v>
      </c>
      <c r="H125" s="12">
        <v>3</v>
      </c>
      <c r="I125" s="12">
        <v>5</v>
      </c>
      <c r="J125" s="13" t="s">
        <v>344</v>
      </c>
    </row>
    <row r="126" spans="1:10" ht="15.75" customHeight="1" x14ac:dyDescent="0.2">
      <c r="A126" s="52" t="s">
        <v>325</v>
      </c>
      <c r="B126" s="35" t="s">
        <v>189</v>
      </c>
      <c r="C126" s="36"/>
      <c r="D126" s="36"/>
      <c r="E126" s="36"/>
      <c r="F126" s="15">
        <v>3</v>
      </c>
      <c r="G126" s="15">
        <v>0</v>
      </c>
      <c r="H126" s="15">
        <v>3</v>
      </c>
      <c r="I126" s="15">
        <v>5</v>
      </c>
      <c r="J126" s="18" t="s">
        <v>205</v>
      </c>
    </row>
    <row r="127" spans="1:10" ht="15.75" customHeight="1" x14ac:dyDescent="0.2">
      <c r="A127" s="11" t="s">
        <v>326</v>
      </c>
      <c r="B127" s="34" t="s">
        <v>190</v>
      </c>
      <c r="C127" s="24"/>
      <c r="D127" s="24"/>
      <c r="E127" s="24"/>
      <c r="F127" s="12">
        <v>3</v>
      </c>
      <c r="G127" s="12">
        <v>0</v>
      </c>
      <c r="H127" s="12">
        <v>3</v>
      </c>
      <c r="I127" s="12">
        <v>5</v>
      </c>
      <c r="J127" s="13" t="s">
        <v>205</v>
      </c>
    </row>
    <row r="128" spans="1:10" ht="15.75" customHeight="1" x14ac:dyDescent="0.2">
      <c r="A128" s="52" t="s">
        <v>327</v>
      </c>
      <c r="B128" s="35" t="s">
        <v>202</v>
      </c>
      <c r="C128" s="36"/>
      <c r="D128" s="36"/>
      <c r="E128" s="36"/>
      <c r="F128" s="15">
        <v>3</v>
      </c>
      <c r="G128" s="15">
        <v>0</v>
      </c>
      <c r="H128" s="15">
        <v>3</v>
      </c>
      <c r="I128" s="15">
        <v>5</v>
      </c>
      <c r="J128" s="18" t="s">
        <v>205</v>
      </c>
    </row>
    <row r="129" spans="1:10" ht="15.75" customHeight="1" x14ac:dyDescent="0.2">
      <c r="A129" s="11" t="s">
        <v>328</v>
      </c>
      <c r="B129" s="34" t="s">
        <v>191</v>
      </c>
      <c r="C129" s="24"/>
      <c r="D129" s="24"/>
      <c r="E129" s="24"/>
      <c r="F129" s="12">
        <v>3</v>
      </c>
      <c r="G129" s="12">
        <v>0</v>
      </c>
      <c r="H129" s="12">
        <v>3</v>
      </c>
      <c r="I129" s="12">
        <v>5</v>
      </c>
      <c r="J129" s="13" t="s">
        <v>205</v>
      </c>
    </row>
    <row r="130" spans="1:10" ht="15.75" customHeight="1" x14ac:dyDescent="0.2">
      <c r="A130" s="52" t="s">
        <v>104</v>
      </c>
      <c r="B130" s="35" t="s">
        <v>193</v>
      </c>
      <c r="C130" s="36"/>
      <c r="D130" s="36"/>
      <c r="E130" s="36"/>
      <c r="F130" s="15">
        <v>3</v>
      </c>
      <c r="G130" s="15">
        <v>0</v>
      </c>
      <c r="H130" s="15">
        <v>3</v>
      </c>
      <c r="I130" s="15">
        <v>5</v>
      </c>
      <c r="J130" s="18" t="s">
        <v>205</v>
      </c>
    </row>
    <row r="131" spans="1:10" ht="15.75" customHeight="1" x14ac:dyDescent="0.2">
      <c r="A131" s="11" t="s">
        <v>224</v>
      </c>
      <c r="B131" s="34" t="s">
        <v>192</v>
      </c>
      <c r="C131" s="24"/>
      <c r="D131" s="24"/>
      <c r="E131" s="24"/>
      <c r="F131" s="12">
        <v>3</v>
      </c>
      <c r="G131" s="12">
        <v>0</v>
      </c>
      <c r="H131" s="12">
        <v>3</v>
      </c>
      <c r="I131" s="12">
        <v>5</v>
      </c>
      <c r="J131" s="13" t="s">
        <v>205</v>
      </c>
    </row>
    <row r="132" spans="1:10" ht="15.75" customHeight="1" x14ac:dyDescent="0.2">
      <c r="A132" s="52" t="s">
        <v>329</v>
      </c>
      <c r="B132" s="35" t="s">
        <v>194</v>
      </c>
      <c r="C132" s="36"/>
      <c r="D132" s="36"/>
      <c r="E132" s="36"/>
      <c r="F132" s="15">
        <v>3</v>
      </c>
      <c r="G132" s="15">
        <v>0</v>
      </c>
      <c r="H132" s="15">
        <v>3</v>
      </c>
      <c r="I132" s="15">
        <v>5</v>
      </c>
      <c r="J132" s="18" t="s">
        <v>205</v>
      </c>
    </row>
    <row r="133" spans="1:10" ht="15" customHeight="1" x14ac:dyDescent="0.2">
      <c r="A133" s="56"/>
      <c r="B133" s="20"/>
      <c r="C133" s="20"/>
      <c r="D133" s="20"/>
      <c r="E133" s="20"/>
      <c r="F133" s="13"/>
      <c r="G133" s="13"/>
      <c r="H133" s="13"/>
      <c r="I133" s="13"/>
      <c r="J133" s="51"/>
    </row>
    <row r="134" spans="1:10" ht="23.25" customHeight="1" x14ac:dyDescent="0.3">
      <c r="A134" s="63" t="s">
        <v>297</v>
      </c>
      <c r="B134" s="9"/>
      <c r="C134" s="9"/>
      <c r="D134" s="9"/>
      <c r="E134" s="33"/>
      <c r="F134" s="64" t="s">
        <v>112</v>
      </c>
      <c r="G134" s="64" t="s">
        <v>113</v>
      </c>
      <c r="H134" s="64" t="s">
        <v>114</v>
      </c>
      <c r="I134" s="64" t="s">
        <v>115</v>
      </c>
      <c r="J134" s="64" t="s">
        <v>116</v>
      </c>
    </row>
    <row r="135" spans="1:10" ht="15.75" customHeight="1" x14ac:dyDescent="0.2">
      <c r="A135" s="14" t="s">
        <v>256</v>
      </c>
      <c r="B135" s="35" t="s">
        <v>264</v>
      </c>
      <c r="C135" s="36"/>
      <c r="D135" s="36"/>
      <c r="E135" s="36"/>
      <c r="F135" s="15">
        <v>3</v>
      </c>
      <c r="G135" s="15">
        <v>0</v>
      </c>
      <c r="H135" s="15">
        <v>3</v>
      </c>
      <c r="I135" s="15">
        <v>5</v>
      </c>
      <c r="J135" s="18"/>
    </row>
    <row r="136" spans="1:10" ht="15.75" customHeight="1" x14ac:dyDescent="0.2">
      <c r="A136" s="11" t="s">
        <v>257</v>
      </c>
      <c r="B136" s="34" t="s">
        <v>262</v>
      </c>
      <c r="C136" s="24"/>
      <c r="D136" s="24"/>
      <c r="E136" s="24"/>
      <c r="F136" s="12">
        <v>3</v>
      </c>
      <c r="G136" s="12">
        <v>0</v>
      </c>
      <c r="H136" s="12">
        <v>3</v>
      </c>
      <c r="I136" s="12">
        <v>5</v>
      </c>
      <c r="J136" s="13"/>
    </row>
    <row r="137" spans="1:10" ht="15.75" customHeight="1" x14ac:dyDescent="0.2">
      <c r="A137" s="14" t="s">
        <v>258</v>
      </c>
      <c r="B137" s="35" t="s">
        <v>263</v>
      </c>
      <c r="C137" s="36"/>
      <c r="D137" s="36"/>
      <c r="E137" s="36"/>
      <c r="F137" s="15">
        <v>3</v>
      </c>
      <c r="G137" s="15">
        <v>0</v>
      </c>
      <c r="H137" s="15">
        <v>3</v>
      </c>
      <c r="I137" s="15">
        <v>5</v>
      </c>
      <c r="J137" s="18"/>
    </row>
    <row r="138" spans="1:10" ht="15.75" customHeight="1" x14ac:dyDescent="0.2">
      <c r="A138" s="11" t="s">
        <v>254</v>
      </c>
      <c r="B138" s="34" t="s">
        <v>180</v>
      </c>
      <c r="C138" s="24"/>
      <c r="D138" s="24"/>
      <c r="E138" s="24"/>
      <c r="F138" s="12">
        <v>3</v>
      </c>
      <c r="G138" s="12">
        <v>0</v>
      </c>
      <c r="H138" s="12">
        <v>3</v>
      </c>
      <c r="I138" s="12">
        <v>5</v>
      </c>
      <c r="J138" s="13"/>
    </row>
    <row r="139" spans="1:10" ht="15.75" customHeight="1" x14ac:dyDescent="0.2">
      <c r="A139" s="14" t="s">
        <v>255</v>
      </c>
      <c r="B139" s="35" t="s">
        <v>182</v>
      </c>
      <c r="C139" s="36"/>
      <c r="D139" s="36"/>
      <c r="E139" s="36"/>
      <c r="F139" s="15">
        <v>3</v>
      </c>
      <c r="G139" s="15">
        <v>0</v>
      </c>
      <c r="H139" s="15">
        <v>3</v>
      </c>
      <c r="I139" s="15">
        <v>5</v>
      </c>
      <c r="J139" s="18"/>
    </row>
    <row r="140" spans="1:10" ht="15.75" customHeight="1" x14ac:dyDescent="0.2">
      <c r="A140" s="11" t="s">
        <v>265</v>
      </c>
      <c r="B140" s="34" t="s">
        <v>273</v>
      </c>
      <c r="C140" s="24"/>
      <c r="D140" s="24"/>
      <c r="E140" s="24"/>
      <c r="F140" s="12">
        <v>3</v>
      </c>
      <c r="G140" s="12">
        <v>0</v>
      </c>
      <c r="H140" s="12">
        <v>3</v>
      </c>
      <c r="I140" s="12">
        <v>5</v>
      </c>
      <c r="J140" s="13"/>
    </row>
    <row r="141" spans="1:10" ht="15.75" customHeight="1" x14ac:dyDescent="0.2">
      <c r="A141" s="14" t="s">
        <v>266</v>
      </c>
      <c r="B141" s="35" t="s">
        <v>274</v>
      </c>
      <c r="C141" s="36"/>
      <c r="D141" s="36"/>
      <c r="E141" s="36"/>
      <c r="F141" s="15">
        <v>3</v>
      </c>
      <c r="G141" s="15">
        <v>0</v>
      </c>
      <c r="H141" s="15">
        <v>3</v>
      </c>
      <c r="I141" s="15">
        <v>5</v>
      </c>
      <c r="J141" s="18"/>
    </row>
    <row r="142" spans="1:10" ht="15.75" customHeight="1" x14ac:dyDescent="0.2">
      <c r="A142" s="11" t="s">
        <v>267</v>
      </c>
      <c r="B142" s="34" t="s">
        <v>275</v>
      </c>
      <c r="C142" s="24"/>
      <c r="D142" s="24"/>
      <c r="E142" s="24"/>
      <c r="F142" s="12">
        <v>3</v>
      </c>
      <c r="G142" s="12">
        <v>0</v>
      </c>
      <c r="H142" s="12">
        <v>3</v>
      </c>
      <c r="I142" s="12">
        <v>5</v>
      </c>
      <c r="J142" s="13"/>
    </row>
    <row r="143" spans="1:10" ht="15.75" customHeight="1" x14ac:dyDescent="0.2">
      <c r="A143" s="14" t="s">
        <v>268</v>
      </c>
      <c r="B143" s="35" t="s">
        <v>276</v>
      </c>
      <c r="C143" s="36"/>
      <c r="D143" s="36"/>
      <c r="E143" s="36"/>
      <c r="F143" s="15">
        <v>3</v>
      </c>
      <c r="G143" s="15">
        <v>0</v>
      </c>
      <c r="H143" s="15">
        <v>3</v>
      </c>
      <c r="I143" s="15">
        <v>5</v>
      </c>
      <c r="J143" s="18"/>
    </row>
    <row r="144" spans="1:10" ht="15.75" customHeight="1" x14ac:dyDescent="0.2">
      <c r="A144" s="11" t="s">
        <v>280</v>
      </c>
      <c r="B144" s="34" t="s">
        <v>287</v>
      </c>
      <c r="C144" s="24"/>
      <c r="D144" s="24"/>
      <c r="E144" s="24"/>
      <c r="F144" s="12">
        <v>3</v>
      </c>
      <c r="G144" s="12">
        <v>0</v>
      </c>
      <c r="H144" s="12">
        <v>3</v>
      </c>
      <c r="I144" s="12">
        <v>5</v>
      </c>
      <c r="J144" s="13"/>
    </row>
    <row r="145" spans="1:10" ht="15.75" customHeight="1" x14ac:dyDescent="0.2">
      <c r="A145" s="14" t="s">
        <v>281</v>
      </c>
      <c r="B145" s="35" t="s">
        <v>288</v>
      </c>
      <c r="C145" s="36"/>
      <c r="D145" s="36"/>
      <c r="E145" s="36"/>
      <c r="F145" s="15">
        <v>3</v>
      </c>
      <c r="G145" s="15">
        <v>0</v>
      </c>
      <c r="H145" s="15">
        <v>3</v>
      </c>
      <c r="I145" s="15">
        <v>5</v>
      </c>
      <c r="J145" s="18"/>
    </row>
    <row r="146" spans="1:10" ht="15.75" customHeight="1" x14ac:dyDescent="0.2">
      <c r="A146" s="11" t="s">
        <v>282</v>
      </c>
      <c r="B146" s="34" t="s">
        <v>295</v>
      </c>
      <c r="C146" s="24"/>
      <c r="D146" s="24"/>
      <c r="E146" s="24"/>
      <c r="F146" s="12">
        <v>3</v>
      </c>
      <c r="G146" s="12">
        <v>0</v>
      </c>
      <c r="H146" s="12">
        <v>3</v>
      </c>
      <c r="I146" s="12">
        <v>5</v>
      </c>
      <c r="J146" s="13"/>
    </row>
    <row r="147" spans="1:10" ht="15.75" customHeight="1" x14ac:dyDescent="0.2">
      <c r="A147" s="14" t="s">
        <v>283</v>
      </c>
      <c r="B147" s="35" t="s">
        <v>289</v>
      </c>
      <c r="C147" s="36"/>
      <c r="D147" s="36"/>
      <c r="E147" s="36"/>
      <c r="F147" s="15">
        <v>3</v>
      </c>
      <c r="G147" s="15">
        <v>0</v>
      </c>
      <c r="H147" s="15">
        <v>3</v>
      </c>
      <c r="I147" s="15">
        <v>5</v>
      </c>
      <c r="J147" s="18"/>
    </row>
    <row r="148" spans="1:10" ht="15.75" customHeight="1" x14ac:dyDescent="0.2">
      <c r="A148" s="11" t="s">
        <v>241</v>
      </c>
      <c r="B148" s="34" t="s">
        <v>290</v>
      </c>
      <c r="C148" s="24"/>
      <c r="D148" s="24"/>
      <c r="E148" s="24"/>
      <c r="F148" s="12">
        <v>3</v>
      </c>
      <c r="G148" s="12">
        <v>0</v>
      </c>
      <c r="H148" s="12">
        <v>3</v>
      </c>
      <c r="I148" s="12">
        <v>5</v>
      </c>
      <c r="J148" s="13"/>
    </row>
    <row r="149" spans="1:10" ht="15.75" customHeight="1" x14ac:dyDescent="0.2">
      <c r="A149" s="14" t="s">
        <v>279</v>
      </c>
      <c r="B149" s="35" t="s">
        <v>291</v>
      </c>
      <c r="C149" s="36"/>
      <c r="D149" s="36"/>
      <c r="E149" s="36"/>
      <c r="F149" s="15">
        <v>3</v>
      </c>
      <c r="G149" s="15">
        <v>2</v>
      </c>
      <c r="H149" s="15">
        <v>4</v>
      </c>
      <c r="I149" s="15">
        <v>5</v>
      </c>
      <c r="J149" s="18"/>
    </row>
    <row r="150" spans="1:10" ht="15.75" customHeight="1" x14ac:dyDescent="0.2">
      <c r="A150" s="11" t="s">
        <v>278</v>
      </c>
      <c r="B150" s="34" t="s">
        <v>292</v>
      </c>
      <c r="C150" s="24"/>
      <c r="D150" s="24"/>
      <c r="E150" s="24"/>
      <c r="F150" s="12">
        <v>3</v>
      </c>
      <c r="G150" s="12">
        <v>2</v>
      </c>
      <c r="H150" s="12">
        <v>4</v>
      </c>
      <c r="I150" s="12">
        <v>5</v>
      </c>
      <c r="J150" s="13"/>
    </row>
    <row r="151" spans="1:10" ht="15.75" customHeight="1" x14ac:dyDescent="0.2">
      <c r="A151" s="14" t="s">
        <v>242</v>
      </c>
      <c r="B151" s="35" t="s">
        <v>243</v>
      </c>
      <c r="C151" s="36"/>
      <c r="D151" s="36"/>
      <c r="E151" s="36"/>
      <c r="F151" s="15">
        <v>3</v>
      </c>
      <c r="G151" s="15">
        <v>2</v>
      </c>
      <c r="H151" s="15">
        <v>4</v>
      </c>
      <c r="I151" s="15">
        <v>5</v>
      </c>
      <c r="J151" s="18"/>
    </row>
    <row r="152" spans="1:10" ht="15.75" customHeight="1" x14ac:dyDescent="0.2">
      <c r="A152" s="11" t="s">
        <v>238</v>
      </c>
      <c r="B152" s="34" t="s">
        <v>244</v>
      </c>
      <c r="C152" s="24"/>
      <c r="D152" s="24"/>
      <c r="E152" s="24"/>
      <c r="F152" s="12">
        <v>3</v>
      </c>
      <c r="G152" s="12">
        <v>0</v>
      </c>
      <c r="H152" s="12">
        <v>3</v>
      </c>
      <c r="I152" s="12">
        <v>5</v>
      </c>
      <c r="J152" s="13"/>
    </row>
    <row r="153" spans="1:10" ht="15.75" customHeight="1" x14ac:dyDescent="0.2">
      <c r="A153" s="14" t="s">
        <v>239</v>
      </c>
      <c r="B153" s="35" t="s">
        <v>245</v>
      </c>
      <c r="C153" s="36"/>
      <c r="D153" s="36"/>
      <c r="E153" s="36"/>
      <c r="F153" s="15">
        <v>3</v>
      </c>
      <c r="G153" s="15">
        <v>0</v>
      </c>
      <c r="H153" s="15">
        <v>3</v>
      </c>
      <c r="I153" s="15">
        <v>5</v>
      </c>
      <c r="J153" s="18"/>
    </row>
    <row r="154" spans="1:10" ht="15.75" customHeight="1" x14ac:dyDescent="0.2">
      <c r="A154" s="11" t="s">
        <v>240</v>
      </c>
      <c r="B154" s="34" t="s">
        <v>246</v>
      </c>
      <c r="C154" s="24"/>
      <c r="D154" s="24"/>
      <c r="E154" s="24"/>
      <c r="F154" s="12">
        <v>3</v>
      </c>
      <c r="G154" s="12">
        <v>0</v>
      </c>
      <c r="H154" s="12">
        <v>3</v>
      </c>
      <c r="I154" s="12">
        <v>5</v>
      </c>
      <c r="J154" s="13"/>
    </row>
    <row r="155" spans="1:10" ht="15" customHeight="1" x14ac:dyDescent="0.2">
      <c r="A155" s="56"/>
      <c r="B155" s="20"/>
      <c r="C155" s="20"/>
      <c r="D155" s="20"/>
      <c r="E155" s="20"/>
      <c r="F155" s="13"/>
      <c r="G155" s="13"/>
      <c r="H155" s="13"/>
      <c r="I155" s="13"/>
      <c r="J155" s="51"/>
    </row>
    <row r="156" spans="1:10" ht="15" customHeight="1" x14ac:dyDescent="0.2">
      <c r="A156" s="151" t="s">
        <v>195</v>
      </c>
      <c r="B156" s="152"/>
      <c r="C156" s="152"/>
      <c r="D156" s="134" t="s">
        <v>137</v>
      </c>
      <c r="E156" s="134"/>
      <c r="F156" s="120" t="s">
        <v>138</v>
      </c>
      <c r="G156" s="120"/>
      <c r="H156" s="120" t="s">
        <v>115</v>
      </c>
      <c r="I156" s="120"/>
      <c r="J156" s="150"/>
    </row>
    <row r="157" spans="1:10" ht="15" customHeight="1" x14ac:dyDescent="0.2">
      <c r="A157" s="153"/>
      <c r="B157" s="154"/>
      <c r="C157" s="154"/>
      <c r="D157" s="137">
        <f>D115+D87+D61+D32</f>
        <v>56</v>
      </c>
      <c r="E157" s="137"/>
      <c r="F157" s="137">
        <f>F115+F87+F61+F32</f>
        <v>162</v>
      </c>
      <c r="G157" s="137"/>
      <c r="H157" s="137">
        <f>H115+H87+H61+H32</f>
        <v>240</v>
      </c>
      <c r="I157" s="137"/>
      <c r="J157" s="150"/>
    </row>
    <row r="158" spans="1:10" ht="15" hidden="1" customHeight="1" x14ac:dyDescent="0.2">
      <c r="A158" s="40"/>
      <c r="B158" s="40"/>
      <c r="C158" s="40"/>
      <c r="D158" s="37"/>
      <c r="E158" s="37"/>
      <c r="F158" s="37"/>
      <c r="G158" s="37"/>
      <c r="H158" s="37"/>
      <c r="I158" s="37"/>
      <c r="J158" s="38"/>
    </row>
    <row r="159" spans="1:10" ht="15" hidden="1" customHeight="1" x14ac:dyDescent="0.2">
      <c r="A159" s="65" t="s">
        <v>108</v>
      </c>
      <c r="B159" s="40"/>
      <c r="C159" s="40"/>
      <c r="D159" s="37"/>
      <c r="E159" s="37"/>
      <c r="F159" s="37"/>
      <c r="G159" s="37"/>
      <c r="H159" s="37"/>
      <c r="I159" s="37"/>
      <c r="J159" s="38"/>
    </row>
    <row r="160" spans="1:10" ht="15" customHeight="1" x14ac:dyDescent="0.2">
      <c r="A160" s="39"/>
      <c r="B160" s="40"/>
      <c r="C160" s="40"/>
      <c r="D160" s="37"/>
      <c r="E160" s="37"/>
      <c r="F160" s="37"/>
    </row>
    <row r="161" spans="1:6" ht="15" customHeight="1" x14ac:dyDescent="0.2">
      <c r="A161" s="41" t="s">
        <v>108</v>
      </c>
      <c r="B161" s="40"/>
      <c r="C161" s="40"/>
      <c r="D161" s="37"/>
      <c r="E161" s="37"/>
      <c r="F161" s="37"/>
    </row>
    <row r="162" spans="1:6" ht="15" customHeight="1" x14ac:dyDescent="0.2">
      <c r="A162" s="42"/>
      <c r="B162" s="4"/>
      <c r="C162" s="4"/>
      <c r="D162" s="28"/>
      <c r="E162" s="28"/>
      <c r="F162" s="28"/>
    </row>
  </sheetData>
  <mergeCells count="166">
    <mergeCell ref="A31:C31"/>
    <mergeCell ref="D31:E31"/>
    <mergeCell ref="A57:C57"/>
    <mergeCell ref="D57:E57"/>
    <mergeCell ref="A82:C82"/>
    <mergeCell ref="D82:E82"/>
    <mergeCell ref="H110:I110"/>
    <mergeCell ref="A115:C115"/>
    <mergeCell ref="D115:E115"/>
    <mergeCell ref="F115:G115"/>
    <mergeCell ref="D110:E110"/>
    <mergeCell ref="F110:G110"/>
    <mergeCell ref="H84:I84"/>
    <mergeCell ref="A85:C85"/>
    <mergeCell ref="D85:E85"/>
    <mergeCell ref="F85:G85"/>
    <mergeCell ref="H85:I85"/>
    <mergeCell ref="H60:I60"/>
    <mergeCell ref="A61:C61"/>
    <mergeCell ref="D61:E61"/>
    <mergeCell ref="F61:G61"/>
    <mergeCell ref="H61:I61"/>
    <mergeCell ref="A63:J63"/>
    <mergeCell ref="F82:G82"/>
    <mergeCell ref="R94:U94"/>
    <mergeCell ref="B102:E102"/>
    <mergeCell ref="B103:E103"/>
    <mergeCell ref="B104:E104"/>
    <mergeCell ref="B105:E105"/>
    <mergeCell ref="B106:E106"/>
    <mergeCell ref="B107:E107"/>
    <mergeCell ref="F60:G60"/>
    <mergeCell ref="A84:C84"/>
    <mergeCell ref="D84:E84"/>
    <mergeCell ref="F84:G84"/>
    <mergeCell ref="D87:E87"/>
    <mergeCell ref="B74:E74"/>
    <mergeCell ref="B75:E75"/>
    <mergeCell ref="B78:E78"/>
    <mergeCell ref="F87:G87"/>
    <mergeCell ref="F83:G83"/>
    <mergeCell ref="A86:C86"/>
    <mergeCell ref="D86:E86"/>
    <mergeCell ref="F86:G86"/>
    <mergeCell ref="B76:E76"/>
    <mergeCell ref="B77:E77"/>
    <mergeCell ref="B79:E79"/>
    <mergeCell ref="A87:C87"/>
    <mergeCell ref="H156:I156"/>
    <mergeCell ref="J156:J157"/>
    <mergeCell ref="D157:E157"/>
    <mergeCell ref="F157:G157"/>
    <mergeCell ref="H157:I157"/>
    <mergeCell ref="B92:E92"/>
    <mergeCell ref="B94:E94"/>
    <mergeCell ref="B95:E95"/>
    <mergeCell ref="B96:E96"/>
    <mergeCell ref="B97:E97"/>
    <mergeCell ref="B93:E93"/>
    <mergeCell ref="B101:E101"/>
    <mergeCell ref="A111:C111"/>
    <mergeCell ref="D111:E111"/>
    <mergeCell ref="F111:G111"/>
    <mergeCell ref="H111:I111"/>
    <mergeCell ref="A112:C112"/>
    <mergeCell ref="D112:E112"/>
    <mergeCell ref="F112:G112"/>
    <mergeCell ref="H112:I112"/>
    <mergeCell ref="A156:C157"/>
    <mergeCell ref="D156:E156"/>
    <mergeCell ref="F156:G156"/>
    <mergeCell ref="A110:C110"/>
    <mergeCell ref="H82:I82"/>
    <mergeCell ref="A83:C83"/>
    <mergeCell ref="D83:E83"/>
    <mergeCell ref="B65:E65"/>
    <mergeCell ref="H83:I83"/>
    <mergeCell ref="B68:E68"/>
    <mergeCell ref="B69:E69"/>
    <mergeCell ref="B70:E70"/>
    <mergeCell ref="B66:E66"/>
    <mergeCell ref="B67:E67"/>
    <mergeCell ref="A60:C60"/>
    <mergeCell ref="D60:E60"/>
    <mergeCell ref="A1:J3"/>
    <mergeCell ref="A4:J4"/>
    <mergeCell ref="A28:C28"/>
    <mergeCell ref="D28:E28"/>
    <mergeCell ref="F28:G28"/>
    <mergeCell ref="H28:I28"/>
    <mergeCell ref="B6:E6"/>
    <mergeCell ref="B7:E7"/>
    <mergeCell ref="B8:E8"/>
    <mergeCell ref="B9:E9"/>
    <mergeCell ref="B10:E10"/>
    <mergeCell ref="B11:E11"/>
    <mergeCell ref="B12:E12"/>
    <mergeCell ref="B13:E13"/>
    <mergeCell ref="B17:E17"/>
    <mergeCell ref="B18:E18"/>
    <mergeCell ref="B19:E19"/>
    <mergeCell ref="B20:E20"/>
    <mergeCell ref="B21:E21"/>
    <mergeCell ref="B22:E22"/>
    <mergeCell ref="B23:E23"/>
    <mergeCell ref="B24:E24"/>
    <mergeCell ref="F29:G29"/>
    <mergeCell ref="H29:I29"/>
    <mergeCell ref="A27:C27"/>
    <mergeCell ref="D27:E27"/>
    <mergeCell ref="F27:G27"/>
    <mergeCell ref="H27:I27"/>
    <mergeCell ref="A30:C30"/>
    <mergeCell ref="D30:E30"/>
    <mergeCell ref="F30:G30"/>
    <mergeCell ref="H30:I30"/>
    <mergeCell ref="A29:C29"/>
    <mergeCell ref="D29:E29"/>
    <mergeCell ref="H115:I115"/>
    <mergeCell ref="A113:C113"/>
    <mergeCell ref="D113:E113"/>
    <mergeCell ref="F113:G113"/>
    <mergeCell ref="H113:I113"/>
    <mergeCell ref="H87:I87"/>
    <mergeCell ref="F31:G31"/>
    <mergeCell ref="H31:I31"/>
    <mergeCell ref="A32:C32"/>
    <mergeCell ref="H86:I86"/>
    <mergeCell ref="A89:J89"/>
    <mergeCell ref="B91:E91"/>
    <mergeCell ref="A114:C114"/>
    <mergeCell ref="D114:E114"/>
    <mergeCell ref="F114:G114"/>
    <mergeCell ref="H114:I114"/>
    <mergeCell ref="D32:E32"/>
    <mergeCell ref="F32:G32"/>
    <mergeCell ref="H32:I32"/>
    <mergeCell ref="A34:J34"/>
    <mergeCell ref="A56:C56"/>
    <mergeCell ref="D56:E56"/>
    <mergeCell ref="F56:G56"/>
    <mergeCell ref="H56:I56"/>
    <mergeCell ref="A59:C59"/>
    <mergeCell ref="D59:E59"/>
    <mergeCell ref="F59:G59"/>
    <mergeCell ref="H59:I59"/>
    <mergeCell ref="B53:E53"/>
    <mergeCell ref="B36:E36"/>
    <mergeCell ref="B48:E48"/>
    <mergeCell ref="B49:E49"/>
    <mergeCell ref="B50:E50"/>
    <mergeCell ref="B51:E51"/>
    <mergeCell ref="F57:G57"/>
    <mergeCell ref="H57:I57"/>
    <mergeCell ref="A58:C58"/>
    <mergeCell ref="D58:E58"/>
    <mergeCell ref="F58:G58"/>
    <mergeCell ref="H58:I58"/>
    <mergeCell ref="B52:E52"/>
    <mergeCell ref="B37:E37"/>
    <mergeCell ref="B38:E38"/>
    <mergeCell ref="B39:E39"/>
    <mergeCell ref="B40:E40"/>
    <mergeCell ref="B41:E41"/>
    <mergeCell ref="B43:E43"/>
    <mergeCell ref="B42:E42"/>
  </mergeCells>
  <phoneticPr fontId="15" type="noConversion"/>
  <pageMargins left="0.70866099999999999" right="0.70866099999999999" top="0.748031" bottom="0.748031" header="0.31496099999999999" footer="0.31496099999999999"/>
  <pageSetup scale="74" orientation="portrait" r:id="rId1"/>
  <headerFooter>
    <oddFooter>&amp;R&amp;"Calibri,Regular"&amp;11&amp;K000000&amp;P/&amp;N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</vt:lpstr>
      <vt:lpstr>ENG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Aissa HOUDJEDJ</cp:lastModifiedBy>
  <cp:revision/>
  <dcterms:created xsi:type="dcterms:W3CDTF">2022-05-17T13:51:45Z</dcterms:created>
  <dcterms:modified xsi:type="dcterms:W3CDTF">2026-02-06T11:55:14Z</dcterms:modified>
  <cp:category/>
  <cp:contentStatus/>
</cp:coreProperties>
</file>