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SUS\Desktop\"/>
    </mc:Choice>
  </mc:AlternateContent>
  <xr:revisionPtr revIDLastSave="0" documentId="8_{EC062BFD-BC07-449E-87C5-F73281BB450C}" xr6:coauthVersionLast="47" xr6:coauthVersionMax="47" xr10:uidLastSave="{00000000-0000-0000-0000-000000000000}"/>
  <bookViews>
    <workbookView xWindow="-98" yWindow="-98" windowWidth="21795" windowHeight="13096" xr2:uid="{00000000-000D-0000-FFFF-FFFF00000000}"/>
  </bookViews>
  <sheets>
    <sheet name="HUK 301" sheetId="1" r:id="rId1"/>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3" i="1" l="1"/>
  <c r="E171" i="1"/>
  <c r="E169" i="1"/>
  <c r="E167" i="1"/>
  <c r="C127" i="1"/>
  <c r="C123" i="1"/>
  <c r="E113" i="1"/>
  <c r="E111" i="1"/>
  <c r="E109" i="1"/>
  <c r="E107" i="1"/>
  <c r="E105" i="1"/>
  <c r="E103" i="1"/>
  <c r="E101" i="1"/>
  <c r="E99" i="1"/>
  <c r="E97" i="1"/>
  <c r="E95" i="1"/>
  <c r="E93" i="1"/>
  <c r="E91" i="1"/>
  <c r="E89" i="1"/>
  <c r="E87" i="1"/>
  <c r="E85" i="1"/>
  <c r="D80" i="1"/>
  <c r="D78" i="1"/>
  <c r="D76" i="1"/>
  <c r="D74" i="1"/>
  <c r="D72" i="1"/>
  <c r="D70" i="1"/>
  <c r="D68" i="1"/>
  <c r="D66" i="1"/>
  <c r="D64" i="1"/>
  <c r="D62" i="1"/>
  <c r="D60" i="1"/>
  <c r="D58" i="1"/>
  <c r="D56" i="1"/>
  <c r="D54" i="1"/>
  <c r="D52" i="1"/>
  <c r="D50" i="1"/>
  <c r="D45" i="1"/>
  <c r="D43" i="1"/>
  <c r="D41" i="1"/>
  <c r="D39" i="1"/>
  <c r="D37" i="1"/>
  <c r="C35" i="1"/>
  <c r="C33" i="1"/>
  <c r="C31" i="1"/>
  <c r="C29" i="1"/>
  <c r="C27" i="1"/>
  <c r="C25" i="1"/>
  <c r="C17" i="1"/>
  <c r="C15" i="1"/>
  <c r="C11" i="1"/>
  <c r="C9" i="1"/>
  <c r="C7" i="1"/>
</calcChain>
</file>

<file path=xl/sharedStrings.xml><?xml version="1.0" encoding="utf-8"?>
<sst xmlns="http://schemas.openxmlformats.org/spreadsheetml/2006/main" count="405" uniqueCount="269">
  <si>
    <t>AKTS DERS TANITIM FORMU</t>
  </si>
  <si>
    <t>ECTS Course Description Form</t>
  </si>
  <si>
    <t>I. BÖLÜM (Senato Onayı)</t>
  </si>
  <si>
    <t>PART I (Senate Approval)</t>
  </si>
  <si>
    <r>
      <rPr>
        <b/>
        <sz val="10"/>
        <color theme="1"/>
        <rFont val="Times New Roman"/>
      </rPr>
      <t>Dersi Açan Fakülte /YO</t>
    </r>
    <r>
      <rPr>
        <b/>
        <sz val="10"/>
        <color theme="1"/>
        <rFont val="Times New Roman"/>
      </rPr>
      <t xml:space="preserve"> </t>
    </r>
  </si>
  <si>
    <t>HUKUK FAKÜLTESİ</t>
  </si>
  <si>
    <t xml:space="preserve">Offering School  </t>
  </si>
  <si>
    <t>Dersi Açan Bölüm</t>
  </si>
  <si>
    <t>HUKUK</t>
  </si>
  <si>
    <t>Offering Department</t>
  </si>
  <si>
    <t>Dersi Alan Program (lar)</t>
  </si>
  <si>
    <t xml:space="preserve">Zorunlu </t>
  </si>
  <si>
    <t>Program(s) Offered to</t>
  </si>
  <si>
    <t>Compulsory</t>
  </si>
  <si>
    <t xml:space="preserve">Ders Kodu </t>
  </si>
  <si>
    <t>HUK 301</t>
  </si>
  <si>
    <t xml:space="preserve">Course Code </t>
  </si>
  <si>
    <t>Ders Adı</t>
  </si>
  <si>
    <t xml:space="preserve">Eşya Hukuku I </t>
  </si>
  <si>
    <t>Course Name</t>
  </si>
  <si>
    <t xml:space="preserve">Öğretim dili </t>
  </si>
  <si>
    <t>Türkçe</t>
  </si>
  <si>
    <t>Ders Türü</t>
  </si>
  <si>
    <t>Lisans</t>
  </si>
  <si>
    <t>Language of Instruction</t>
  </si>
  <si>
    <t>Type of Course</t>
  </si>
  <si>
    <t>Ders Seviyesi</t>
  </si>
  <si>
    <t>AKTS</t>
  </si>
  <si>
    <t>Level of Course</t>
  </si>
  <si>
    <t>Bachelor</t>
  </si>
  <si>
    <t>ECTS</t>
  </si>
  <si>
    <t>Haftalık Ders Saati</t>
  </si>
  <si>
    <t>Hours per Week</t>
  </si>
  <si>
    <t>AKTS Kredisi</t>
  </si>
  <si>
    <t>ECTS Credit</t>
  </si>
  <si>
    <t>Notlandırma Türü</t>
  </si>
  <si>
    <t>Harf Notu</t>
  </si>
  <si>
    <t>Grading Mode</t>
  </si>
  <si>
    <t>Ön koşul/lar</t>
  </si>
  <si>
    <t>Yok</t>
  </si>
  <si>
    <t>Pre-requisites</t>
  </si>
  <si>
    <t>Yan koşul/lar</t>
  </si>
  <si>
    <t>Co-requisites</t>
  </si>
  <si>
    <t>Kayıt Kısıtlaması</t>
  </si>
  <si>
    <t>Dersi yalnızca bölüm öğrencileri alabilir.</t>
  </si>
  <si>
    <t>Registration Restriction</t>
  </si>
  <si>
    <t xml:space="preserve">Dersin Amacı </t>
  </si>
  <si>
    <t xml:space="preserve">
Mülkiyet ve zilyetlik kavramını, mülkiyetin içeriğini, konusunu, çeşitlerini, sınırlı ayni hakları ve rehin hakkını öğrencinin benimsemesi ve bu konular hakkında analiz yapabilmesi amaçlanmaktadır. </t>
  </si>
  <si>
    <t>Educational Objective</t>
  </si>
  <si>
    <t xml:space="preserve">Ders İçeriği </t>
  </si>
  <si>
    <t>Dersin içeriğinde öğrencilere eşya hukukunun temel ilkeleri ve zilyetlik kavramı açıklanacak, tapu sicili hakkında kapsamlı inceleme gerçekleştirilecek, sicile yapılan kayıtlar değerlendirilecektir</t>
  </si>
  <si>
    <t>Course Description</t>
  </si>
  <si>
    <r>
      <rPr>
        <b/>
        <sz val="10"/>
        <color theme="1"/>
        <rFont val="Times New Roman"/>
      </rPr>
      <t xml:space="preserve">Öğrenim Çıktıları    </t>
    </r>
    <r>
      <rPr>
        <b/>
        <sz val="10"/>
        <color rgb="FF1F497D"/>
        <rFont val="Times New Roman"/>
      </rPr>
      <t xml:space="preserve">    Learning Outcomes </t>
    </r>
  </si>
  <si>
    <t>ÖÇ/LO 1</t>
  </si>
  <si>
    <t xml:space="preserve">Eşya Hukukunun temel kavramlarını ve ilkelerini kavramak </t>
  </si>
  <si>
    <t>ÖÇ/LO 2</t>
  </si>
  <si>
    <t>Zilyetlik kavramını, türlerini ve zilyetliğe bağlanan sonuçları doktrindeki görüşlerini tartışarak benimsemek.</t>
  </si>
  <si>
    <t>ÖÇ/LO 3</t>
  </si>
  <si>
    <t xml:space="preserve">Tapu sicili sistemini, tapu siciline hakim ilkeleri ve hakların sicile işleniş biçimini kavramak </t>
  </si>
  <si>
    <t>ÖÇ/LO 4</t>
  </si>
  <si>
    <t>Mülkiyet hakkına ilişkin kanuni düzenlemeleri ve hakkın içeriğini kavramak ve analiz etmek</t>
  </si>
  <si>
    <t>ÖÇ/LO 5</t>
  </si>
  <si>
    <t>Eşya hukukuna ilişkin doktrindeki görüşleri ve yargı kararlarını incelemek</t>
  </si>
  <si>
    <t>II. BÖLÜM (Fakülte Kurulu Onayı)</t>
  </si>
  <si>
    <t>PART II ( Faculty Board Approval)</t>
  </si>
  <si>
    <r>
      <rPr>
        <b/>
        <sz val="11"/>
        <color theme="1"/>
        <rFont val="Times New Roman"/>
      </rPr>
      <t xml:space="preserve">Temel Çıktılar   (Üniversite Genelinde)      </t>
    </r>
    <r>
      <rPr>
        <b/>
        <sz val="11"/>
        <color rgb="FF1F497D"/>
        <rFont val="Times New Roman"/>
      </rPr>
      <t xml:space="preserve">      Basic Outcomes (University-wide)</t>
    </r>
  </si>
  <si>
    <r>
      <rPr>
        <b/>
        <sz val="12"/>
        <color rgb="FF1F497D"/>
        <rFont val="Times New Roman"/>
      </rPr>
      <t xml:space="preserve">PROGRAM ÇIKTILARI </t>
    </r>
    <r>
      <rPr>
        <b/>
        <sz val="12"/>
        <color rgb="FF1F497D"/>
        <rFont val="Times New Roman"/>
      </rPr>
      <t xml:space="preserve">                                               PROGRAM OUTCOMES</t>
    </r>
  </si>
  <si>
    <r>
      <rPr>
        <b/>
        <sz val="10"/>
        <color rgb="FF1F497D"/>
        <rFont val="Times New Roman"/>
      </rPr>
      <t xml:space="preserve">ÖÇ/LO 1 </t>
    </r>
    <r>
      <rPr>
        <b/>
        <sz val="10"/>
        <color rgb="FF1F497D"/>
        <rFont val="Times New Roman"/>
      </rPr>
      <t xml:space="preserve">             </t>
    </r>
  </si>
  <si>
    <r>
      <rPr>
        <b/>
        <sz val="10"/>
        <color rgb="FF1F497D"/>
        <rFont val="Times New Roman"/>
      </rPr>
      <t>ÖÇ/LO 2</t>
    </r>
  </si>
  <si>
    <r>
      <rPr>
        <b/>
        <sz val="10"/>
        <color rgb="FF1F497D"/>
        <rFont val="Times New Roman"/>
      </rPr>
      <t>ÖÇ/LO 3</t>
    </r>
  </si>
  <si>
    <r>
      <rPr>
        <b/>
        <sz val="10"/>
        <color rgb="FF1F497D"/>
        <rFont val="Times New Roman"/>
      </rPr>
      <t>ÖÇ/LO 4</t>
    </r>
  </si>
  <si>
    <r>
      <rPr>
        <b/>
        <sz val="10"/>
        <color rgb="FF1F497D"/>
        <rFont val="Times New Roman"/>
      </rPr>
      <t>ÖÇ/LO 5</t>
    </r>
  </si>
  <si>
    <t>PÇ1</t>
  </si>
  <si>
    <t>Türkçe ve İngilizce sözlü, yazılı ve görsel yöntemlerle etkin iletişim kurma rapor yazma ve sunum yapma becerisi.</t>
  </si>
  <si>
    <t>x</t>
  </si>
  <si>
    <t>PO1</t>
  </si>
  <si>
    <t>PÇ2</t>
  </si>
  <si>
    <t>Hem bireysel hem de disiplin içi ve çok disiplinli takımlarda etkin biçimde çalışabilme becerisi.</t>
  </si>
  <si>
    <t>PO2</t>
  </si>
  <si>
    <t>PÇ3</t>
  </si>
  <si>
    <t>Yaşam boyu öğrenmenin gerekliliği bilinci ve bilgiye erişebilme, bilim ve teknolojideki gelişmeleri izleme ve kendini sürekli yenileme becerisi.</t>
  </si>
  <si>
    <t>PO3</t>
  </si>
  <si>
    <t>PÇ4</t>
  </si>
  <si>
    <t>Proje yönetimi, risk yönetimi, yenilikçilik ve değişiklik yönetimi, girişimcilik ve sürdürülebilir kalkınma hakkında bilgi.</t>
  </si>
  <si>
    <t>PO4</t>
  </si>
  <si>
    <t>PÇ5</t>
  </si>
  <si>
    <t>Sektörler hakkında farkındalık ve iş planı hazırlama becerisi.</t>
  </si>
  <si>
    <t>PO5</t>
  </si>
  <si>
    <t>PÇ6</t>
  </si>
  <si>
    <t>Mesleki ve etik sorumluluk bilinci ve etik ilkelerine uygun davranma.</t>
  </si>
  <si>
    <t>PO6</t>
  </si>
  <si>
    <r>
      <rPr>
        <b/>
        <sz val="11"/>
        <color rgb="FF1F497D"/>
        <rFont val="Times New Roman"/>
      </rPr>
      <t xml:space="preserve">
</t>
    </r>
    <r>
      <rPr>
        <b/>
        <sz val="11"/>
        <color theme="1"/>
        <rFont val="Times New Roman"/>
      </rPr>
      <t xml:space="preserve">Fakülte/YO Çıktıları </t>
    </r>
    <r>
      <rPr>
        <b/>
        <sz val="11"/>
        <color rgb="FF1F497D"/>
        <rFont val="Times New Roman"/>
      </rPr>
      <t xml:space="preserve">
Faculty Specific Outcomes</t>
    </r>
  </si>
  <si>
    <t>PÇ7</t>
  </si>
  <si>
    <t>Hukukun temel ilkelerini, hukuk teorilerini, hukuk metodolojisini, yorum yöntemlerini tanıma ve uygulama becerisi</t>
  </si>
  <si>
    <t>PO7</t>
  </si>
  <si>
    <t>PÇ8</t>
  </si>
  <si>
    <t>Güncel yenilikler ve mevzuat değişiklikleri takip etme, değerlendirme, yorumlama ve uygulama becerisi</t>
  </si>
  <si>
    <t>PO8</t>
  </si>
  <si>
    <t>PÇ9</t>
  </si>
  <si>
    <t>Hukuksal bilgi kaynaklarına ulaşma ve bu kaynakları kullanma becerisi güncel mevzuat değişikliklerini, doktrindeki görüşleri ve mahkeme kararlarını takip etme ve değerlendirme becerisi</t>
  </si>
  <si>
    <t>PO9</t>
  </si>
  <si>
    <t>PÇ10</t>
  </si>
  <si>
    <t>Hukukla ilgili bilgiyi değerlendirirken toplumsal, bilimsel ve etik değerlere uygun davranma.</t>
  </si>
  <si>
    <t>PO10</t>
  </si>
  <si>
    <t>PÇ11</t>
  </si>
  <si>
    <t xml:space="preserve">Hukuki sorunları, hukukun genel ilkelerine, de lege feranda ve de lege lata’ya göre tespit etme, değerlendirme ve çözme bilinci; hukukun sadece ulusal değil, uluslararası yönünü de dikkate alma ve karar verirken vicdani kanaate önem verme becerisi. </t>
  </si>
  <si>
    <t>PO11</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</si>
  <si>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</si>
  <si>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</si>
  <si>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</si>
  <si>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r>
      <rPr>
        <b/>
        <sz val="10"/>
        <color theme="1"/>
        <rFont val="Times New Roman"/>
      </rPr>
      <t xml:space="preserve">Program Çıktıları     </t>
    </r>
    <r>
      <rPr>
        <b/>
        <sz val="10"/>
        <color rgb="FF1F497D"/>
        <rFont val="Times New Roman"/>
      </rPr>
      <t xml:space="preserve">     Discipline Specific Outcomes (program)</t>
    </r>
  </si>
  <si>
    <t>PÇ13</t>
  </si>
  <si>
    <t>Farklı hukuk dallarına ait sorunları algılama, uygulamada karşılaşılan karmaşık sorunları nitelendirerek çözüm üretme becerisi.</t>
  </si>
  <si>
    <t>PO13</t>
  </si>
  <si>
    <t>PÇ14</t>
  </si>
  <si>
    <t>Sosyal sorumluluk bilincinde bir birey olarak, hukukla ilgili proje ve çeşitli etkinliklere katılma ve hukuksal bilgiyi gerekli yerlere (özel sektör, kamu sektörü) etkin şekilde aktarma becerisi.</t>
  </si>
  <si>
    <t>PO14</t>
  </si>
  <si>
    <t>PÇ15</t>
  </si>
  <si>
    <t xml:space="preserve">Hukuka ilişkin kaynakların kullanımında, gelişen bilişim teknolojisinden de yararlanacak düzeyde bilgi. </t>
  </si>
  <si>
    <t>PO15</t>
  </si>
  <si>
    <t>PÇ16</t>
  </si>
  <si>
    <t>Toplumun gelişim ve değişimini, sorunlarını anlama ve gerektiğinde hukuksal çözüm yolları ile sorunların çözümüne katkıda bulunma bilinci.</t>
  </si>
  <si>
    <t>PO16</t>
  </si>
  <si>
    <t>III. BÖLÜM (Bölüm Kurulunda Görüşülür)</t>
  </si>
  <si>
    <t>PART III ( Department Board Approval)</t>
  </si>
  <si>
    <r>
      <rPr>
        <b/>
        <sz val="10"/>
        <color theme="1"/>
        <rFont val="Times New Roman"/>
      </rPr>
      <t xml:space="preserve">Öğretilen Konular, Konuların Öğrenim Çıktılarına Katkıları, ve Öğrenim Değerlendirme Metodları        </t>
    </r>
    <r>
      <rPr>
        <b/>
        <sz val="10"/>
        <color rgb="FF1F497D"/>
        <rFont val="Times New Roman"/>
      </rPr>
      <t xml:space="preserve">           Course Subjects, Contribution of Course Subjects to Learning Outcomes, and Methods for Assessing Learning of Course Subjects</t>
    </r>
  </si>
  <si>
    <r>
      <rPr>
        <b/>
        <sz val="10"/>
        <color rgb="FF1F497D"/>
        <rFont val="Times New Roman"/>
      </rPr>
      <t>Konu No</t>
    </r>
    <r>
      <rPr>
        <b/>
        <sz val="10"/>
        <color rgb="FF1F497D"/>
        <rFont val="Times New Roman"/>
      </rPr>
      <t xml:space="preserve">         #Subjects</t>
    </r>
  </si>
  <si>
    <r>
      <rPr>
        <b/>
        <sz val="10"/>
        <color rgb="FF1F497D"/>
        <rFont val="Times New Roman"/>
      </rPr>
      <t>Hafta</t>
    </r>
    <r>
      <rPr>
        <b/>
        <sz val="10"/>
        <color rgb="FF1F497D"/>
        <rFont val="Times New Roman"/>
      </rPr>
      <t xml:space="preserve">           Week</t>
    </r>
  </si>
  <si>
    <r>
      <rPr>
        <b/>
        <sz val="10"/>
        <color rgb="FF1F497D"/>
        <rFont val="Times New Roman"/>
      </rPr>
      <t>Konu</t>
    </r>
    <r>
      <rPr>
        <b/>
        <sz val="10"/>
        <color rgb="FF1F497D"/>
        <rFont val="Times New Roman"/>
      </rPr>
      <t xml:space="preserve">                                                                   Subject</t>
    </r>
  </si>
  <si>
    <r>
      <rPr>
        <b/>
        <sz val="10"/>
        <color rgb="FF1F497D"/>
        <rFont val="Times New Roman"/>
      </rPr>
      <t xml:space="preserve">ÖÇ/LO 1 </t>
    </r>
    <r>
      <rPr>
        <b/>
        <sz val="10"/>
        <color rgb="FF1F497D"/>
        <rFont val="Times New Roman"/>
      </rPr>
      <t xml:space="preserve">             </t>
    </r>
  </si>
  <si>
    <r>
      <rPr>
        <b/>
        <sz val="10"/>
        <color rgb="FF1F497D"/>
        <rFont val="Times New Roman"/>
      </rPr>
      <t>ÖÇ/LO 2</t>
    </r>
  </si>
  <si>
    <r>
      <rPr>
        <b/>
        <sz val="10"/>
        <color rgb="FF1F497D"/>
        <rFont val="Times New Roman"/>
      </rPr>
      <t>ÖÇ/LO 3</t>
    </r>
  </si>
  <si>
    <r>
      <rPr>
        <b/>
        <sz val="10"/>
        <color rgb="FF1F497D"/>
        <rFont val="Times New Roman"/>
      </rPr>
      <t>ÖÇ/LO 4</t>
    </r>
  </si>
  <si>
    <r>
      <rPr>
        <b/>
        <sz val="10"/>
        <color rgb="FF1F497D"/>
        <rFont val="Times New Roman"/>
      </rPr>
      <t>ÖÇ/LO 5</t>
    </r>
  </si>
  <si>
    <t>K/S 1</t>
  </si>
  <si>
    <t>Eşya Hukukuna Giriş ve Temel Kavramlar</t>
  </si>
  <si>
    <t>K/S 2</t>
  </si>
  <si>
    <t>Eşya Hukukuna Hakim Olan İlkeler</t>
  </si>
  <si>
    <t>K/S 3</t>
  </si>
  <si>
    <t>Zilyetlik</t>
  </si>
  <si>
    <t>K/S 4</t>
  </si>
  <si>
    <t>Zilyettliği Koruyan Davalar</t>
  </si>
  <si>
    <t>K/S 5</t>
  </si>
  <si>
    <t>Zilyetliğin Hak Karinesi Olması</t>
  </si>
  <si>
    <t>K/S 6</t>
  </si>
  <si>
    <t>Taşınır Davası</t>
  </si>
  <si>
    <t>K/S 7</t>
  </si>
  <si>
    <t xml:space="preserve">Haksız Zilyedin İade Borcu </t>
  </si>
  <si>
    <t>K/S 8</t>
  </si>
  <si>
    <t>Ara Sınav</t>
  </si>
  <si>
    <t>K/S 9</t>
  </si>
  <si>
    <t>Tapu Siciline Giriş</t>
  </si>
  <si>
    <t>K/S 10</t>
  </si>
  <si>
    <t>Tapu Siciline Yapılan Temel Kayıtlar</t>
  </si>
  <si>
    <t>K/S 11</t>
  </si>
  <si>
    <t>Tescil ve Terkin</t>
  </si>
  <si>
    <t>K/S 12</t>
  </si>
  <si>
    <t>Tapu Siciline Yapılan Diğer Kayıtlar: Şerhler, Beyanlar, Düşünceler</t>
  </si>
  <si>
    <t>K/S 13</t>
  </si>
  <si>
    <t>Tapu Sicile Yapılan Kayıtların Hükümsüzlüğü</t>
  </si>
  <si>
    <t>K/S 14</t>
  </si>
  <si>
    <t>Tapu Sicilinin Düzeltilmesi Davası</t>
  </si>
  <si>
    <t>K/S 15</t>
  </si>
  <si>
    <t xml:space="preserve">İşlenen Konulara İlişkin Yargıtay Kararlarının İncelenmesi </t>
  </si>
  <si>
    <r>
      <rPr>
        <b/>
        <sz val="10"/>
        <color theme="1"/>
        <rFont val="Times New Roman"/>
      </rPr>
      <t xml:space="preserve">Öğrenim Değerlendirme Metotları, Ders Notuna Etki Ağırlıkları, Uygulama ve Telafi Kuralları      </t>
    </r>
    <r>
      <rPr>
        <b/>
        <sz val="10"/>
        <color rgb="FF1F497D"/>
        <rFont val="Times New Roman"/>
      </rPr>
      <t xml:space="preserve">        Assessment Methods, Weight in Course Grade, Implementation and Make-Up Rules </t>
    </r>
  </si>
  <si>
    <t>No</t>
  </si>
  <si>
    <r>
      <rPr>
        <b/>
        <sz val="10"/>
        <color rgb="FF1F497D"/>
        <rFont val="Times New Roman"/>
      </rPr>
      <t xml:space="preserve">Tür </t>
    </r>
    <r>
      <rPr>
        <b/>
        <sz val="10"/>
        <color rgb="FF1F497D"/>
        <rFont val="Times New Roman"/>
      </rPr>
      <t xml:space="preserve">                                                Type</t>
    </r>
  </si>
  <si>
    <r>
      <rPr>
        <b/>
        <sz val="10"/>
        <color rgb="FF1F497D"/>
        <rFont val="Times New Roman"/>
      </rPr>
      <t>Ağırlık</t>
    </r>
    <r>
      <rPr>
        <b/>
        <sz val="10"/>
        <color rgb="FF1F497D"/>
        <rFont val="Times New Roman"/>
      </rPr>
      <t xml:space="preserve">                        Weight</t>
    </r>
  </si>
  <si>
    <r>
      <rPr>
        <b/>
        <sz val="10"/>
        <color rgb="FF1F497D"/>
        <rFont val="Times New Roman"/>
      </rPr>
      <t>Uygulama Kuralı</t>
    </r>
    <r>
      <rPr>
        <sz val="10"/>
        <color rgb="FF1F497D"/>
        <rFont val="Times New Roman"/>
      </rPr>
      <t xml:space="preserve"> </t>
    </r>
    <r>
      <rPr>
        <b/>
        <sz val="10"/>
        <color rgb="FF1F497D"/>
        <rFont val="Times New Roman"/>
      </rPr>
      <t xml:space="preserve">                     Implementation Rule</t>
    </r>
  </si>
  <si>
    <r>
      <rPr>
        <b/>
        <sz val="10"/>
        <color rgb="FF1F497D"/>
        <rFont val="Times New Roman"/>
      </rPr>
      <t xml:space="preserve">Telafi Kuralı </t>
    </r>
    <r>
      <rPr>
        <b/>
        <sz val="10"/>
        <color rgb="FF1F497D"/>
        <rFont val="Times New Roman"/>
      </rPr>
      <t xml:space="preserve">               Make-Up Rule</t>
    </r>
  </si>
  <si>
    <t>D1</t>
  </si>
  <si>
    <t>Derse ilişkin mevzuat ve materyalin kullanılıp kullanılmayacağı dersin öğretim elemanı tarafından öğrencilere bildirilir. Sınav esansında hiçbir iletişim aracının kullanılmasına izin verilmez.
The instructor of the course will inform students whether or not the course-related legislation and materials will be used. No means of communication is allowed during the exam.</t>
  </si>
  <si>
    <t>Fakültenin belirlediği esaslar çerçevesinde mazeret sınavı yapılır.
Make-up exams are held within the framework of the principles determined by the faculty.</t>
  </si>
  <si>
    <t>Midterm Exam</t>
  </si>
  <si>
    <t>D2</t>
  </si>
  <si>
    <t>Kısa Sınav(lar)</t>
  </si>
  <si>
    <t>-</t>
  </si>
  <si>
    <t>Quizz(es)</t>
  </si>
  <si>
    <t>D3</t>
  </si>
  <si>
    <t>Final Sınavı</t>
  </si>
  <si>
    <t>Final Exam</t>
  </si>
  <si>
    <r>
      <rPr>
        <b/>
        <sz val="10"/>
        <color rgb="FF1F497D"/>
        <rFont val="Times New Roman"/>
      </rPr>
      <t>TOPLAM</t>
    </r>
    <r>
      <rPr>
        <b/>
        <sz val="10"/>
        <color rgb="FF1F497D"/>
        <rFont val="Times New Roman"/>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</si>
  <si>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</si>
  <si>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</si>
  <si>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</si>
  <si>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rPr>
      <t xml:space="preserve">Harf Notu Belirleme Metodu </t>
    </r>
    <r>
      <rPr>
        <b/>
        <sz val="10"/>
        <color rgb="FF1F497D"/>
        <rFont val="Times New Roman"/>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</si>
  <si>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</si>
  <si>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</si>
  <si>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</si>
  <si>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</si>
  <si>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</si>
  <si>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</si>
  <si>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</si>
  <si>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</si>
  <si>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</si>
  <si>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</si>
  <si>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</si>
  <si>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</si>
  <si>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</si>
  <si>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</si>
  <si>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</si>
  <si>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</si>
  <si>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</si>
  <si>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</si>
  <si>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</si>
  <si>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</si>
  <si>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</si>
  <si>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</si>
  <si>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</si>
  <si>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</si>
  <si>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</si>
  <si>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</si>
  <si>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</si>
  <si>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</si>
  <si>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rPr>
      <t xml:space="preserve">Öğretim Metodları, Tahmini Öğrenci Yükü         </t>
    </r>
    <r>
      <rPr>
        <b/>
        <sz val="10"/>
        <color rgb="FF1F497D"/>
        <rFont val="Times New Roman"/>
      </rPr>
      <t xml:space="preserve">   Teaching Methods, Student Work Load</t>
    </r>
  </si>
  <si>
    <r>
      <rPr>
        <b/>
        <sz val="10"/>
        <color rgb="FF1F497D"/>
        <rFont val="Times New Roman"/>
      </rPr>
      <t>Tür</t>
    </r>
    <r>
      <rPr>
        <b/>
        <sz val="10"/>
        <color rgb="FF1F497D"/>
        <rFont val="Times New Roman"/>
      </rPr>
      <t xml:space="preserve">                                                 Method</t>
    </r>
  </si>
  <si>
    <r>
      <rPr>
        <b/>
        <sz val="10"/>
        <color rgb="FF1F497D"/>
        <rFont val="Times New Roman"/>
      </rPr>
      <t xml:space="preserve">Açıklama  </t>
    </r>
    <r>
      <rPr>
        <b/>
        <sz val="10"/>
        <color rgb="FF1F497D"/>
        <rFont val="Times New Roman"/>
      </rPr>
      <t xml:space="preserve">                                                                                                                      Explaination</t>
    </r>
  </si>
  <si>
    <r>
      <rPr>
        <b/>
        <sz val="10"/>
        <color rgb="FF1F497D"/>
        <rFont val="Times New Roman"/>
      </rPr>
      <t>Saat</t>
    </r>
    <r>
      <rPr>
        <b/>
        <sz val="10"/>
        <color rgb="FF1F497D"/>
        <rFont val="Times New Roman"/>
      </rPr>
      <t xml:space="preserve">               Hours</t>
    </r>
  </si>
  <si>
    <r>
      <rPr>
        <b/>
        <sz val="10"/>
        <color rgb="FF1F497D"/>
        <rFont val="Times New Roman"/>
      </rPr>
      <t>Öğretim elemanı tarafından uygulanan süre</t>
    </r>
    <r>
      <rPr>
        <b/>
        <sz val="10"/>
        <color rgb="FF1F497D"/>
        <rFont val="Times New Roman"/>
      </rPr>
      <t xml:space="preserve"> // Time applied by instructor</t>
    </r>
  </si>
  <si>
    <t>Sınıf Dersi</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</si>
  <si>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</si>
  <si>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</si>
  <si>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</si>
  <si>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</si>
  <si>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</si>
  <si>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</si>
  <si>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</si>
  <si>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</si>
  <si>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</si>
  <si>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</si>
  <si>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</si>
  <si>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rPr>
      <t>Öğrencinin ayırması beklenen tahmini süre</t>
    </r>
    <r>
      <rPr>
        <b/>
        <sz val="10"/>
        <color rgb="FF1F497D"/>
        <rFont val="Times New Roman"/>
      </rPr>
      <t xml:space="preserve"> // Time expected to be allocated by student</t>
    </r>
  </si>
  <si>
    <t>İş Planı</t>
  </si>
  <si>
    <t>Business Plan</t>
  </si>
  <si>
    <t>Ders Tekrarı</t>
  </si>
  <si>
    <t>Review</t>
  </si>
  <si>
    <t>Ofis Saati</t>
  </si>
  <si>
    <t>Office Hours</t>
  </si>
  <si>
    <r>
      <rPr>
        <b/>
        <sz val="10"/>
        <color rgb="FF1F497D"/>
        <rFont val="Times New Roman"/>
      </rPr>
      <t>TOPLAM</t>
    </r>
    <r>
      <rPr>
        <b/>
        <sz val="10"/>
        <color rgb="FF1F497D"/>
        <rFont val="Times New Roman"/>
      </rPr>
      <t xml:space="preserve"> / TOTAL</t>
    </r>
  </si>
  <si>
    <t>IV. BÖLÜM</t>
  </si>
  <si>
    <t>IV. PART</t>
  </si>
  <si>
    <r>
      <rPr>
        <b/>
        <sz val="10"/>
        <color theme="1"/>
        <rFont val="Times New Roman"/>
      </rPr>
      <t xml:space="preserve">Öğretim Elemanı        </t>
    </r>
    <r>
      <rPr>
        <b/>
        <sz val="10"/>
        <color rgb="FF1F497D"/>
        <rFont val="Times New Roman"/>
      </rPr>
      <t xml:space="preserve">   Instructor</t>
    </r>
  </si>
  <si>
    <r>
      <rPr>
        <b/>
        <sz val="10"/>
        <color theme="1"/>
        <rFont val="Times New Roman"/>
      </rPr>
      <t xml:space="preserve">İsim Soyisim    </t>
    </r>
    <r>
      <rPr>
        <b/>
        <sz val="10"/>
        <color rgb="FF1F497D"/>
        <rFont val="Times New Roman"/>
      </rPr>
      <t xml:space="preserve">               Name Surname</t>
    </r>
  </si>
  <si>
    <t>Arş. Gör. Dr. Hüseyin ACUN</t>
  </si>
  <si>
    <r>
      <rPr>
        <b/>
        <sz val="10"/>
        <color theme="1"/>
        <rFont val="Times New Roman"/>
      </rPr>
      <t xml:space="preserve">E-posta             </t>
    </r>
    <r>
      <rPr>
        <b/>
        <sz val="10"/>
        <color rgb="FF1F497D"/>
        <rFont val="Times New Roman"/>
      </rPr>
      <t xml:space="preserve">                     E-mail</t>
    </r>
  </si>
  <si>
    <t xml:space="preserve">huseyin.acun@antalya.edu.tr </t>
  </si>
  <si>
    <r>
      <rPr>
        <b/>
        <sz val="10"/>
        <color theme="1"/>
        <rFont val="Times New Roman"/>
      </rPr>
      <t xml:space="preserve">Ofis                       </t>
    </r>
    <r>
      <rPr>
        <b/>
        <sz val="10"/>
        <color rgb="FF1F497D"/>
        <rFont val="Times New Roman"/>
      </rPr>
      <t xml:space="preserve">                Office</t>
    </r>
  </si>
  <si>
    <t>AG-71</t>
  </si>
  <si>
    <t>Görüşme saatleri</t>
  </si>
  <si>
    <t>Çarşamba: 15:00-16:00,  Perşembe: 15:00-16:00</t>
  </si>
  <si>
    <r>
      <rPr>
        <b/>
        <sz val="10"/>
        <color theme="1"/>
        <rFont val="Times New Roman"/>
      </rPr>
      <t xml:space="preserve">Ders Materyalleri   </t>
    </r>
    <r>
      <rPr>
        <b/>
        <sz val="10"/>
        <color rgb="FF1F497D"/>
        <rFont val="Times New Roman"/>
      </rPr>
      <t xml:space="preserve">               Course Materials</t>
    </r>
  </si>
  <si>
    <r>
      <rPr>
        <b/>
        <sz val="10"/>
        <color rgb="FF1F497D"/>
        <rFont val="Times New Roman"/>
      </rPr>
      <t xml:space="preserve">Zorunlu </t>
    </r>
    <r>
      <rPr>
        <b/>
        <sz val="10"/>
        <color rgb="FF1F497D"/>
        <rFont val="Times New Roman"/>
      </rPr>
      <t xml:space="preserve">                              Mandatory</t>
    </r>
  </si>
  <si>
    <t>M. Kemal Oğuzman, Özer Seliçi, Saibe Oktay Özdemir, Eşya Hukuku, İstanbul.</t>
  </si>
  <si>
    <r>
      <rPr>
        <b/>
        <sz val="10"/>
        <color rgb="FF1F497D"/>
        <rFont val="Times New Roman"/>
      </rPr>
      <t>Önerilen</t>
    </r>
    <r>
      <rPr>
        <b/>
        <sz val="10"/>
        <color rgb="FF1F497D"/>
        <rFont val="Times New Roman"/>
      </rPr>
      <t xml:space="preserve">                             Recommended</t>
    </r>
  </si>
  <si>
    <t xml:space="preserve">Mehmet Ünal, Veysel Başpınar, Şekli Eşya Hukuku, Ankara. Fikret Eren, Mülkiyet Hukuku, Ankara. Lale Sirmen, Eşya Hukuku, Ankara.  </t>
  </si>
  <si>
    <r>
      <rPr>
        <b/>
        <sz val="10"/>
        <color theme="1"/>
        <rFont val="Times New Roman"/>
      </rPr>
      <t xml:space="preserve">Diğer             </t>
    </r>
    <r>
      <rPr>
        <b/>
        <sz val="10"/>
        <color rgb="FF1F497D"/>
        <rFont val="Times New Roman"/>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</si>
  <si>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</si>
  <si>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</si>
  <si>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</si>
  <si>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Engelli Öğrenciler</t>
  </si>
  <si>
    <t>Dersin işlenişi ve öğrenimin değerlendirilmesi ile ilgili olarak engelli öğrenciler için uygun şartlar sağlanmaktadır.</t>
  </si>
  <si>
    <t>Students with Disabilities</t>
  </si>
  <si>
    <t xml:space="preserve">Güvenlik Konuları </t>
  </si>
  <si>
    <t>Dersin işlenişi özel bir güvenlik önlemi gerektirmemektedir.</t>
  </si>
  <si>
    <t>Safety Issues</t>
  </si>
  <si>
    <t>Esneklik</t>
  </si>
  <si>
    <t>Dönem içerisinde mecbur kalınması durumunda dersin işleniş şekli öğretim üyesi tarafından öğrencilere haber verilerek değiştirilebilir.</t>
  </si>
  <si>
    <t>Flexibility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</si>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</sst>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sz val="11"/>
      <color theme="1"/>
      <name val="Calibri"/>
    </font>
    <font>
      <sz val="10"/>
      <color theme="1"/>
      <name val="Calibri"/>
    </font>
    <font>
      <b/>
      <sz val="14"/>
      <color rgb="FF262626"/>
      <name val="Times New Roman"/>
    </font>
    <font>
      <sz val="11"/>
      <name val="Calibri"/>
    </font>
    <font>
      <b/>
      <sz val="14"/>
      <color rgb="FF2F5496"/>
      <name val="Times New Roman"/>
    </font>
    <font>
      <b/>
      <sz val="12"/>
      <color theme="1"/>
      <name val="Times New Roman"/>
    </font>
    <font>
      <b/>
      <sz val="12"/>
      <color rgb="FF1F497D"/>
      <name val="Times New Roman"/>
    </font>
    <font>
      <b/>
      <sz val="10"/>
      <color theme="1"/>
      <name val="Times New Roman"/>
    </font>
    <font>
      <sz val="10"/>
      <color theme="1"/>
      <name val="Times New Roman"/>
    </font>
    <font>
      <b/>
      <sz val="10"/>
      <color rgb="FF1F497D"/>
      <name val="Times New Roman"/>
    </font>
    <font>
      <sz val="10"/>
      <color rgb="FF1F497D"/>
      <name val="Times New Roman"/>
    </font>
    <font>
      <sz val="10"/>
      <color rgb="FF1F4E79"/>
      <name val="Times New Roman"/>
    </font>
    <font>
      <b/>
      <sz val="10"/>
      <color rgb="FF1F4E79"/>
      <name val="Times New Roman"/>
    </font>
    <font>
      <b/>
      <sz val="11"/>
      <color rgb="FF1F497D"/>
      <name val="Times New Roman"/>
    </font>
    <font>
      <sz val="10"/>
      <color rgb="FF262626"/>
      <name val="Times New Roman"/>
    </font>
    <font>
      <sz val="11"/>
      <color theme="1"/>
      <name val="Times New Roman"/>
    </font>
    <font>
      <sz val="9"/>
      <color theme="1"/>
      <name val="Times New Roman"/>
    </font>
    <font>
      <sz val="9"/>
      <color rgb="FF1F497D"/>
      <name val="Times New Roman"/>
    </font>
    <font>
      <b/>
      <sz val="10"/>
      <color theme="1"/>
      <name val="Calibri"/>
    </font>
    <font>
      <b/>
      <sz val="9"/>
      <color theme="1"/>
      <name val="Times New Roman"/>
    </font>
    <font>
      <b/>
      <sz val="9"/>
      <color rgb="FF1F497D"/>
      <name val="Times New Roman"/>
    </font>
    <font>
      <u/>
      <sz val="11"/>
      <color theme="10"/>
      <name val="Calibri"/>
    </font>
    <font>
      <sz val="12"/>
      <color theme="1"/>
      <name val="Times New Roman"/>
    </font>
    <font>
      <b/>
      <sz val="11"/>
      <color theme="1"/>
      <name val="Times New Roman"/>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80">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27" xfId="0" applyFont="1" applyBorder="1" applyAlignment="1">
      <alignment vertical="center" wrapText="1"/>
    </xf>
    <xf numFmtId="0" fontId="8" fillId="0" borderId="31" xfId="0" applyFont="1" applyBorder="1" applyAlignment="1">
      <alignment vertical="center" wrapText="1"/>
    </xf>
    <xf numFmtId="0" fontId="10" fillId="0" borderId="44" xfId="0" applyFont="1" applyBorder="1" applyAlignment="1">
      <alignment vertical="center" wrapText="1"/>
    </xf>
    <xf numFmtId="0" fontId="10" fillId="0" borderId="45"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48" xfId="0" applyFont="1" applyBorder="1" applyAlignment="1">
      <alignment vertical="center"/>
    </xf>
    <xf numFmtId="0" fontId="8" fillId="0" borderId="32" xfId="0" applyFont="1" applyBorder="1" applyAlignment="1">
      <alignment vertical="center" wrapText="1"/>
    </xf>
    <xf numFmtId="0" fontId="10" fillId="0" borderId="33" xfId="0" applyFont="1" applyBorder="1" applyAlignment="1">
      <alignment vertical="center" wrapText="1"/>
    </xf>
    <xf numFmtId="0" fontId="8" fillId="0" borderId="34" xfId="0" applyFont="1" applyBorder="1" applyAlignment="1">
      <alignment vertical="center"/>
    </xf>
    <xf numFmtId="0" fontId="10" fillId="0" borderId="33" xfId="0" applyFont="1" applyBorder="1" applyAlignment="1">
      <alignment vertical="center"/>
    </xf>
    <xf numFmtId="0" fontId="8" fillId="0" borderId="34" xfId="0" applyFont="1" applyBorder="1" applyAlignment="1">
      <alignment vertical="center" wrapText="1"/>
    </xf>
    <xf numFmtId="0" fontId="10" fillId="0" borderId="53" xfId="0" applyFont="1" applyBorder="1" applyAlignment="1">
      <alignment vertical="center" wrapText="1"/>
    </xf>
    <xf numFmtId="0" fontId="10" fillId="0" borderId="49" xfId="0" applyFont="1" applyBorder="1" applyAlignment="1">
      <alignment vertical="center"/>
    </xf>
    <xf numFmtId="0" fontId="8" fillId="0" borderId="53" xfId="0" applyFont="1" applyBorder="1" applyAlignment="1">
      <alignment vertical="center" wrapText="1"/>
    </xf>
    <xf numFmtId="0" fontId="1" fillId="0" borderId="57" xfId="0" applyFont="1" applyBorder="1"/>
    <xf numFmtId="0" fontId="10" fillId="0" borderId="32" xfId="0" applyFont="1" applyBorder="1" applyAlignment="1">
      <alignment horizontal="center" vertical="center" wrapText="1"/>
    </xf>
    <xf numFmtId="0" fontId="10" fillId="0" borderId="26" xfId="0" applyFont="1" applyBorder="1" applyAlignment="1">
      <alignment wrapText="1"/>
    </xf>
    <xf numFmtId="0" fontId="20" fillId="0" borderId="32" xfId="0" applyFont="1" applyBorder="1" applyAlignment="1">
      <alignment vertical="center" wrapText="1"/>
    </xf>
    <xf numFmtId="0" fontId="20" fillId="0" borderId="52" xfId="0" applyFont="1" applyBorder="1" applyAlignment="1">
      <alignment vertical="center" wrapText="1"/>
    </xf>
    <xf numFmtId="0" fontId="21" fillId="0" borderId="33" xfId="0" applyFont="1" applyBorder="1" applyAlignment="1">
      <alignment vertical="center" wrapText="1"/>
    </xf>
    <xf numFmtId="0" fontId="21" fillId="0" borderId="47" xfId="0" applyFont="1" applyBorder="1" applyAlignment="1">
      <alignment vertical="center" wrapText="1"/>
    </xf>
    <xf numFmtId="0" fontId="18" fillId="0" borderId="65" xfId="0" applyFont="1" applyBorder="1" applyAlignment="1">
      <alignment vertical="center" wrapText="1"/>
    </xf>
    <xf numFmtId="0" fontId="18" fillId="0" borderId="66" xfId="0" applyFont="1" applyBorder="1" applyAlignment="1">
      <alignment vertical="center" wrapText="1"/>
    </xf>
    <xf numFmtId="0" fontId="18" fillId="0" borderId="34" xfId="0" applyFont="1" applyBorder="1" applyAlignment="1">
      <alignment vertical="center" wrapText="1"/>
    </xf>
    <xf numFmtId="0" fontId="18" fillId="0" borderId="46" xfId="0" applyFont="1" applyBorder="1" applyAlignment="1">
      <alignment vertical="center" wrapText="1"/>
    </xf>
    <xf numFmtId="0" fontId="10" fillId="0" borderId="44" xfId="0" applyFont="1" applyBorder="1" applyAlignment="1">
      <alignment horizontal="center" vertical="center" wrapText="1"/>
    </xf>
    <xf numFmtId="0" fontId="9" fillId="0" borderId="46" xfId="0" applyFont="1" applyBorder="1" applyAlignment="1">
      <alignment vertical="center"/>
    </xf>
    <xf numFmtId="0" fontId="23" fillId="0" borderId="0" xfId="0" applyFont="1" applyAlignment="1">
      <alignment vertical="center"/>
    </xf>
    <xf numFmtId="0" fontId="9" fillId="0" borderId="23" xfId="0" applyFont="1" applyBorder="1" applyAlignment="1">
      <alignment horizontal="left" vertical="center" wrapText="1"/>
    </xf>
    <xf numFmtId="0" fontId="4" fillId="0" borderId="21" xfId="0" applyFont="1" applyBorder="1"/>
    <xf numFmtId="0" fontId="4" fillId="0" borderId="24" xfId="0" applyFont="1" applyBorder="1"/>
    <xf numFmtId="0" fontId="11" fillId="0" borderId="17" xfId="0" applyFont="1" applyBorder="1" applyAlignment="1">
      <alignment horizontal="left" vertical="center" wrapText="1"/>
    </xf>
    <xf numFmtId="0" fontId="4" fillId="0" borderId="18" xfId="0" applyFont="1" applyBorder="1"/>
    <xf numFmtId="0" fontId="4" fillId="0" borderId="25" xfId="0" applyFont="1" applyBorder="1"/>
    <xf numFmtId="0" fontId="2" fillId="3" borderId="46" xfId="0" applyFont="1" applyFill="1" applyBorder="1" applyAlignment="1">
      <alignment horizontal="center" vertical="center"/>
    </xf>
    <xf numFmtId="0" fontId="4" fillId="0" borderId="50" xfId="0" applyFont="1" applyBorder="1"/>
    <xf numFmtId="0" fontId="6" fillId="2" borderId="35" xfId="0" applyFont="1" applyFill="1" applyBorder="1" applyAlignment="1">
      <alignment horizontal="center"/>
    </xf>
    <xf numFmtId="0" fontId="4" fillId="0" borderId="36" xfId="0" applyFont="1" applyBorder="1"/>
    <xf numFmtId="0" fontId="4" fillId="0" borderId="37" xfId="0" applyFont="1" applyBorder="1"/>
    <xf numFmtId="0" fontId="7" fillId="2" borderId="38" xfId="0" applyFont="1" applyFill="1" applyBorder="1" applyAlignment="1">
      <alignment horizontal="center"/>
    </xf>
    <xf numFmtId="0" fontId="4" fillId="0" borderId="39" xfId="0" applyFont="1" applyBorder="1"/>
    <xf numFmtId="0" fontId="4" fillId="0" borderId="40" xfId="0" applyFont="1" applyBorder="1"/>
    <xf numFmtId="0" fontId="14" fillId="0" borderId="27" xfId="0" applyFont="1" applyBorder="1" applyAlignment="1">
      <alignment horizontal="center" vertical="center" wrapText="1"/>
    </xf>
    <xf numFmtId="0" fontId="4" fillId="0" borderId="31" xfId="0" applyFont="1" applyBorder="1"/>
    <xf numFmtId="0" fontId="4" fillId="0" borderId="26" xfId="0" applyFont="1" applyBorder="1"/>
    <xf numFmtId="0" fontId="7" fillId="0" borderId="41" xfId="0" applyFont="1" applyBorder="1" applyAlignment="1">
      <alignment horizontal="center" vertical="center" wrapText="1"/>
    </xf>
    <xf numFmtId="0" fontId="4" fillId="0" borderId="42" xfId="0" applyFont="1" applyBorder="1"/>
    <xf numFmtId="0" fontId="4" fillId="0" borderId="43" xfId="0" applyFont="1" applyBorder="1"/>
    <xf numFmtId="0" fontId="2" fillId="0" borderId="34" xfId="0" applyFont="1" applyBorder="1" applyAlignment="1">
      <alignment horizontal="center" vertical="center"/>
    </xf>
    <xf numFmtId="0" fontId="4" fillId="0" borderId="33" xfId="0" applyFont="1" applyBorder="1"/>
    <xf numFmtId="0" fontId="4" fillId="0" borderId="47" xfId="0" applyFont="1" applyBorder="1"/>
    <xf numFmtId="0" fontId="9" fillId="0" borderId="34" xfId="0" applyFont="1" applyBorder="1" applyAlignment="1">
      <alignment horizontal="center" vertical="center" wrapText="1"/>
    </xf>
    <xf numFmtId="0" fontId="9" fillId="3" borderId="34"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4" fillId="0" borderId="49" xfId="0" applyFont="1" applyBorder="1"/>
    <xf numFmtId="0" fontId="9" fillId="0" borderId="32" xfId="0" applyFont="1" applyBorder="1" applyAlignment="1">
      <alignment horizontal="center" vertical="center" wrapText="1"/>
    </xf>
    <xf numFmtId="0" fontId="9" fillId="3" borderId="32"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6" fillId="2" borderId="35" xfId="0" applyFont="1" applyFill="1" applyBorder="1" applyAlignment="1">
      <alignment horizontal="center" vertical="center"/>
    </xf>
    <xf numFmtId="0" fontId="7" fillId="2" borderId="38" xfId="0" applyFont="1" applyFill="1" applyBorder="1" applyAlignment="1">
      <alignment horizontal="center" vertical="center"/>
    </xf>
    <xf numFmtId="0" fontId="16" fillId="3" borderId="34"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16" fillId="0" borderId="34" xfId="0" applyFont="1" applyBorder="1" applyAlignment="1">
      <alignment horizontal="center" vertical="center" wrapText="1"/>
    </xf>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56" xfId="0" applyFont="1" applyBorder="1" applyAlignment="1">
      <alignment horizontal="center" vertical="center" wrapText="1"/>
    </xf>
    <xf numFmtId="0" fontId="4" fillId="0" borderId="57" xfId="0" applyFont="1" applyBorder="1"/>
    <xf numFmtId="0" fontId="4" fillId="0" borderId="60" xfId="0" applyFont="1" applyBorder="1"/>
    <xf numFmtId="0" fontId="10" fillId="0" borderId="27" xfId="0" applyFont="1" applyBorder="1" applyAlignment="1">
      <alignment horizontal="left" vertical="center" wrapText="1"/>
    </xf>
    <xf numFmtId="0" fontId="10" fillId="0" borderId="56" xfId="0" applyFont="1" applyBorder="1" applyAlignment="1">
      <alignment horizontal="left" vertical="center" wrapText="1"/>
    </xf>
    <xf numFmtId="0" fontId="10" fillId="0" borderId="31" xfId="0" applyFont="1" applyBorder="1" applyAlignment="1">
      <alignment horizontal="left" vertical="center" wrapText="1"/>
    </xf>
    <xf numFmtId="0" fontId="14" fillId="0" borderId="3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48" xfId="0" applyFont="1" applyBorder="1" applyAlignment="1">
      <alignment vertical="center"/>
    </xf>
    <xf numFmtId="0" fontId="4" fillId="0" borderId="71" xfId="0" applyFont="1" applyBorder="1"/>
    <xf numFmtId="0" fontId="10" fillId="0" borderId="17" xfId="0" applyFont="1" applyBorder="1" applyAlignment="1">
      <alignment horizontal="left" vertical="center" wrapText="1"/>
    </xf>
    <xf numFmtId="0" fontId="10" fillId="0" borderId="67" xfId="0" applyFont="1" applyBorder="1" applyAlignment="1">
      <alignment horizontal="left" vertical="center" wrapText="1"/>
    </xf>
    <xf numFmtId="0" fontId="4" fillId="0" borderId="70" xfId="0" applyFont="1" applyBorder="1"/>
    <xf numFmtId="0" fontId="8" fillId="0" borderId="23" xfId="0" applyFont="1" applyBorder="1" applyAlignment="1">
      <alignment horizontal="left" vertical="center" wrapText="1"/>
    </xf>
    <xf numFmtId="0" fontId="10" fillId="0" borderId="48" xfId="0" applyFont="1" applyBorder="1" applyAlignment="1">
      <alignment horizontal="left" vertical="center" wrapText="1"/>
    </xf>
    <xf numFmtId="0" fontId="10" fillId="0" borderId="41" xfId="0" applyFont="1" applyBorder="1" applyAlignment="1">
      <alignment horizontal="left" vertical="center" wrapText="1"/>
    </xf>
    <xf numFmtId="0" fontId="10" fillId="0" borderId="62" xfId="0" applyFont="1" applyBorder="1" applyAlignment="1">
      <alignment horizontal="left" vertical="center" wrapText="1"/>
    </xf>
    <xf numFmtId="0" fontId="4" fillId="0" borderId="64" xfId="0" applyFont="1" applyBorder="1"/>
    <xf numFmtId="0" fontId="8" fillId="0" borderId="28" xfId="0" applyFont="1" applyBorder="1" applyAlignment="1">
      <alignment vertical="center"/>
    </xf>
    <xf numFmtId="0" fontId="4" fillId="0" borderId="51" xfId="0" applyFont="1" applyBorder="1"/>
    <xf numFmtId="0" fontId="9" fillId="0" borderId="54" xfId="0" applyFont="1" applyBorder="1" applyAlignment="1">
      <alignment horizontal="center" vertical="center" wrapText="1"/>
    </xf>
    <xf numFmtId="0" fontId="4" fillId="0" borderId="55" xfId="0" applyFont="1" applyBorder="1"/>
    <xf numFmtId="0" fontId="10" fillId="0" borderId="41" xfId="0" applyFont="1" applyBorder="1" applyAlignment="1">
      <alignment horizontal="center" vertical="center" wrapText="1"/>
    </xf>
    <xf numFmtId="9" fontId="12" fillId="0" borderId="34" xfId="0" applyNumberFormat="1" applyFont="1" applyBorder="1" applyAlignment="1">
      <alignment horizontal="center" vertical="center" wrapText="1"/>
    </xf>
    <xf numFmtId="9" fontId="18" fillId="0" borderId="34"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9" fillId="0" borderId="28" xfId="0" applyFont="1" applyBorder="1" applyAlignment="1">
      <alignment horizontal="left" vertical="center" wrapText="1"/>
    </xf>
    <xf numFmtId="0" fontId="4" fillId="0" borderId="29" xfId="0" applyFont="1" applyBorder="1"/>
    <xf numFmtId="0" fontId="9" fillId="0" borderId="54" xfId="0" applyFont="1" applyBorder="1" applyAlignment="1">
      <alignment horizontal="left" vertical="center" wrapText="1"/>
    </xf>
    <xf numFmtId="0" fontId="0" fillId="0" borderId="0" xfId="0"/>
    <xf numFmtId="0" fontId="15" fillId="0" borderId="34" xfId="0" applyFont="1" applyBorder="1" applyAlignment="1">
      <alignment horizontal="center" vertical="center" wrapText="1"/>
    </xf>
    <xf numFmtId="0" fontId="10" fillId="0" borderId="62" xfId="0" applyFont="1" applyBorder="1" applyAlignment="1">
      <alignment horizontal="right" vertical="center" wrapText="1"/>
    </xf>
    <xf numFmtId="0" fontId="4" fillId="0" borderId="63" xfId="0" applyFont="1" applyBorder="1"/>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4" fillId="0" borderId="17" xfId="0" applyFont="1" applyBorder="1"/>
    <xf numFmtId="0" fontId="4" fillId="0" borderId="48" xfId="0" applyFont="1" applyBorder="1"/>
    <xf numFmtId="0" fontId="17" fillId="0" borderId="23" xfId="0" applyFont="1" applyBorder="1" applyAlignment="1">
      <alignment horizontal="center" vertical="center" wrapText="1"/>
    </xf>
    <xf numFmtId="0" fontId="16" fillId="0" borderId="46" xfId="0" applyFont="1" applyBorder="1" applyAlignment="1">
      <alignment horizontal="center" vertical="center" wrapText="1"/>
    </xf>
    <xf numFmtId="0" fontId="16" fillId="3" borderId="58" xfId="0" applyFont="1" applyFill="1" applyBorder="1" applyAlignment="1">
      <alignment horizontal="center" vertical="center" wrapText="1"/>
    </xf>
    <xf numFmtId="0" fontId="4" fillId="0" borderId="59" xfId="0" applyFont="1" applyBorder="1"/>
    <xf numFmtId="0" fontId="16" fillId="0" borderId="23" xfId="0" applyFont="1" applyBorder="1" applyAlignment="1">
      <alignment horizontal="center" vertical="center" wrapText="1"/>
    </xf>
    <xf numFmtId="0" fontId="10" fillId="0" borderId="28" xfId="0" applyFont="1" applyBorder="1" applyAlignment="1">
      <alignment horizontal="center" vertical="center" wrapText="1"/>
    </xf>
    <xf numFmtId="0" fontId="4" fillId="0" borderId="30"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4" xfId="0" applyFont="1" applyBorder="1"/>
    <xf numFmtId="0" fontId="4" fillId="0" borderId="61" xfId="0" applyFont="1" applyBorder="1"/>
    <xf numFmtId="0" fontId="18" fillId="0" borderId="17" xfId="0" applyFont="1" applyBorder="1" applyAlignment="1">
      <alignment horizontal="center" vertical="center" wrapText="1"/>
    </xf>
    <xf numFmtId="9" fontId="19" fillId="0" borderId="23" xfId="0" applyNumberFormat="1" applyFont="1" applyBorder="1" applyAlignment="1">
      <alignment horizontal="left"/>
    </xf>
    <xf numFmtId="0" fontId="4" fillId="0" borderId="19"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9" fillId="0" borderId="21" xfId="0" applyFont="1" applyBorder="1" applyAlignment="1">
      <alignment horizontal="left" vertical="center" wrapText="1"/>
    </xf>
    <xf numFmtId="0" fontId="12" fillId="0" borderId="17" xfId="0" applyFont="1" applyBorder="1" applyAlignment="1">
      <alignment horizontal="center" vertical="center" wrapText="1"/>
    </xf>
    <xf numFmtId="0" fontId="13" fillId="0" borderId="17"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9" fillId="0" borderId="23" xfId="0" applyFont="1" applyBorder="1" applyAlignment="1">
      <alignment vertical="center" wrapText="1"/>
    </xf>
    <xf numFmtId="0" fontId="9" fillId="0" borderId="28" xfId="0" applyFont="1" applyBorder="1" applyAlignment="1">
      <alignment vertical="top" wrapText="1"/>
    </xf>
    <xf numFmtId="0" fontId="10" fillId="0" borderId="27" xfId="0" applyFont="1" applyBorder="1" applyAlignment="1">
      <alignment vertical="center" wrapText="1"/>
    </xf>
    <xf numFmtId="0" fontId="4" fillId="0" borderId="16" xfId="0" applyFont="1" applyBorder="1"/>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0" fontId="2" fillId="3" borderId="34" xfId="0" applyFont="1" applyFill="1" applyBorder="1" applyAlignment="1">
      <alignment horizontal="center" vertical="center"/>
    </xf>
    <xf numFmtId="0" fontId="9" fillId="0" borderId="23" xfId="0" applyFont="1" applyBorder="1" applyAlignment="1">
      <alignment horizontal="left" wrapText="1"/>
    </xf>
    <xf numFmtId="0" fontId="10" fillId="0" borderId="53" xfId="0" applyFont="1" applyBorder="1" applyAlignment="1">
      <alignment horizontal="center" vertical="center" wrapText="1"/>
    </xf>
    <xf numFmtId="0" fontId="15" fillId="0" borderId="53" xfId="0" applyFont="1" applyBorder="1" applyAlignment="1">
      <alignment horizontal="center" vertical="center" wrapText="1"/>
    </xf>
    <xf numFmtId="0" fontId="10" fillId="0" borderId="23" xfId="0" applyFont="1" applyBorder="1" applyAlignment="1">
      <alignment horizontal="right" vertical="center" wrapText="1"/>
    </xf>
    <xf numFmtId="0" fontId="22" fillId="0" borderId="67" xfId="0" applyFont="1" applyBorder="1" applyAlignment="1">
      <alignment horizontal="left" vertical="center" wrapText="1"/>
    </xf>
    <xf numFmtId="0" fontId="4" fillId="0" borderId="68" xfId="0" applyFont="1" applyBorder="1"/>
    <xf numFmtId="0" fontId="11" fillId="0" borderId="67" xfId="0" applyFont="1" applyBorder="1" applyAlignment="1">
      <alignment horizontal="left" vertical="center" wrapText="1"/>
    </xf>
    <xf numFmtId="0" fontId="4" fillId="0" borderId="69" xfId="0" applyFont="1" applyBorder="1"/>
    <xf numFmtId="0" fontId="11" fillId="0" borderId="48" xfId="0" applyFont="1" applyBorder="1" applyAlignment="1">
      <alignment horizontal="left" vertical="center" wrapText="1"/>
    </xf>
    <xf numFmtId="0" fontId="4" fillId="0" borderId="72" xfId="0" applyFont="1" applyBorder="1"/>
    <xf numFmtId="0" fontId="4" fillId="0" borderId="73" xfId="0" applyFont="1" applyBorder="1"/>
    <xf numFmtId="0" fontId="9" fillId="0" borderId="62" xfId="0" applyFont="1" applyBorder="1" applyAlignment="1">
      <alignment horizontal="left" vertical="center" wrapText="1"/>
    </xf>
    <xf numFmtId="0" fontId="4" fillId="0" borderId="74" xfId="0" applyFont="1" applyBorder="1"/>
    <xf numFmtId="0" fontId="1" fillId="0" borderId="0" xfId="0" applyFont="1" applyAlignment="1">
      <alignment horizontal="left"/>
    </xf>
    <xf numFmtId="0" fontId="9" fillId="0" borderId="28" xfId="0" applyFont="1" applyBorder="1" applyAlignment="1">
      <alignment vertical="center" wrapText="1"/>
    </xf>
    <xf numFmtId="0" fontId="17" fillId="0" borderId="28" xfId="0" applyFont="1" applyBorder="1" applyAlignment="1">
      <alignment horizontal="left" vertical="center" wrapText="1"/>
    </xf>
    <xf numFmtId="0" fontId="9" fillId="0" borderId="28" xfId="0" applyFont="1" applyBorder="1" applyAlignment="1">
      <alignment horizontal="center" wrapText="1"/>
    </xf>
    <xf numFmtId="0" fontId="11" fillId="0" borderId="54" xfId="0" applyFont="1" applyBorder="1" applyAlignment="1">
      <alignment horizontal="center" vertical="center" wrapText="1"/>
    </xf>
    <xf numFmtId="0" fontId="10" fillId="2" borderId="67" xfId="0" applyFont="1" applyFill="1" applyBorder="1" applyAlignment="1">
      <alignment horizontal="left" vertical="center" wrapText="1"/>
    </xf>
    <xf numFmtId="0" fontId="9" fillId="0" borderId="46" xfId="0" applyFont="1" applyBorder="1" applyAlignment="1">
      <alignment horizontal="center" vertical="center" wrapText="1"/>
    </xf>
    <xf numFmtId="0" fontId="12" fillId="0" borderId="4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huseyin.acun@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defaultColWidth="14.3984375" defaultRowHeight="15" customHeight="1" x14ac:dyDescent="0.45"/>
  <cols>
    <col min="1" max="1" width="8.73046875" customWidth="1"/>
    <col min="2" max="2" width="21.1328125" customWidth="1"/>
    <col min="3" max="3" width="10.73046875" customWidth="1"/>
    <col min="4" max="4" width="10" customWidth="1"/>
    <col min="5" max="5" width="17.3984375" customWidth="1"/>
    <col min="6" max="6" width="21.1328125" customWidth="1"/>
    <col min="7" max="11" width="10.73046875" customWidth="1"/>
    <col min="12" max="13" width="8.73046875" customWidth="1"/>
  </cols>
  <sheetData>
    <row r="1" spans="2:11" ht="14.25" x14ac:dyDescent="0.45">
      <c r="B1" s="1"/>
      <c r="C1" s="2"/>
      <c r="D1" s="2"/>
      <c r="E1" s="2"/>
      <c r="F1" s="2"/>
      <c r="G1" s="2"/>
      <c r="H1" s="2"/>
      <c r="I1" s="2"/>
      <c r="J1" s="2"/>
      <c r="K1" s="2"/>
    </row>
    <row r="2" spans="2:11" ht="17.25" x14ac:dyDescent="0.45">
      <c r="B2" s="133" t="s">
        <v>0</v>
      </c>
      <c r="C2" s="134"/>
      <c r="D2" s="134"/>
      <c r="E2" s="134"/>
      <c r="F2" s="134"/>
      <c r="G2" s="134"/>
      <c r="H2" s="134"/>
      <c r="I2" s="134"/>
      <c r="J2" s="134"/>
      <c r="K2" s="135"/>
    </row>
    <row r="3" spans="2:11" ht="17.25" x14ac:dyDescent="0.45">
      <c r="B3" s="136" t="s">
        <v>1</v>
      </c>
      <c r="C3" s="137"/>
      <c r="D3" s="137"/>
      <c r="E3" s="137"/>
      <c r="F3" s="137"/>
      <c r="G3" s="137"/>
      <c r="H3" s="137"/>
      <c r="I3" s="137"/>
      <c r="J3" s="137"/>
      <c r="K3" s="138"/>
    </row>
    <row r="4" spans="2:11" ht="15.4" x14ac:dyDescent="0.45">
      <c r="B4" s="139" t="s">
        <v>2</v>
      </c>
      <c r="C4" s="140"/>
      <c r="D4" s="140"/>
      <c r="E4" s="140"/>
      <c r="F4" s="140"/>
      <c r="G4" s="140"/>
      <c r="H4" s="140"/>
      <c r="I4" s="140"/>
      <c r="J4" s="140"/>
      <c r="K4" s="141"/>
    </row>
    <row r="5" spans="2:11" ht="15.4" x14ac:dyDescent="0.45">
      <c r="B5" s="142" t="s">
        <v>3</v>
      </c>
      <c r="C5" s="143"/>
      <c r="D5" s="143"/>
      <c r="E5" s="143"/>
      <c r="F5" s="143"/>
      <c r="G5" s="143"/>
      <c r="H5" s="143"/>
      <c r="I5" s="143"/>
      <c r="J5" s="143"/>
      <c r="K5" s="144"/>
    </row>
    <row r="6" spans="2:11" ht="14.25" x14ac:dyDescent="0.45">
      <c r="B6" s="3" t="s">
        <v>4</v>
      </c>
      <c r="C6" s="145" t="s">
        <v>5</v>
      </c>
      <c r="D6" s="134"/>
      <c r="E6" s="134"/>
      <c r="F6" s="134"/>
      <c r="G6" s="134"/>
      <c r="H6" s="134"/>
      <c r="I6" s="134"/>
      <c r="J6" s="134"/>
      <c r="K6" s="146"/>
    </row>
    <row r="7" spans="2:11" ht="14.25" x14ac:dyDescent="0.45">
      <c r="B7" s="4" t="s">
        <v>6</v>
      </c>
      <c r="C7" s="43" t="str">
        <f ca="1">IFERROR(__xludf.DUMMYFUNCTION("GOOGLETRANSLATE(C6,""tr"",""en"")"),"FACULTY OF LAW")</f>
        <v>FACULTY OF LAW</v>
      </c>
      <c r="D7" s="44"/>
      <c r="E7" s="44"/>
      <c r="F7" s="44"/>
      <c r="G7" s="44"/>
      <c r="H7" s="44"/>
      <c r="I7" s="44"/>
      <c r="J7" s="44"/>
      <c r="K7" s="132"/>
    </row>
    <row r="8" spans="2:11" ht="14.25" x14ac:dyDescent="0.45">
      <c r="B8" s="5" t="s">
        <v>7</v>
      </c>
      <c r="C8" s="147" t="s">
        <v>8</v>
      </c>
      <c r="D8" s="41"/>
      <c r="E8" s="41"/>
      <c r="F8" s="41"/>
      <c r="G8" s="41"/>
      <c r="H8" s="41"/>
      <c r="I8" s="41"/>
      <c r="J8" s="41"/>
      <c r="K8" s="127"/>
    </row>
    <row r="9" spans="2:11" ht="14.25" x14ac:dyDescent="0.45">
      <c r="B9" s="4" t="s">
        <v>9</v>
      </c>
      <c r="C9" s="43" t="str">
        <f ca="1">IFERROR(__xludf.DUMMYFUNCTION("GOOGLETRANSLATE(C8,""tr"",""en"")"),"LAW")</f>
        <v>LAW</v>
      </c>
      <c r="D9" s="44"/>
      <c r="E9" s="44"/>
      <c r="F9" s="44"/>
      <c r="G9" s="44"/>
      <c r="H9" s="44"/>
      <c r="I9" s="44"/>
      <c r="J9" s="44"/>
      <c r="K9" s="132"/>
    </row>
    <row r="10" spans="2:11" ht="14.25" x14ac:dyDescent="0.45">
      <c r="B10" s="5" t="s">
        <v>10</v>
      </c>
      <c r="C10" s="40" t="s">
        <v>8</v>
      </c>
      <c r="D10" s="41"/>
      <c r="E10" s="41"/>
      <c r="F10" s="41"/>
      <c r="G10" s="41"/>
      <c r="H10" s="41"/>
      <c r="I10" s="42"/>
      <c r="J10" s="75" t="s">
        <v>11</v>
      </c>
      <c r="K10" s="127"/>
    </row>
    <row r="11" spans="2:11" ht="15" customHeight="1" x14ac:dyDescent="0.45">
      <c r="B11" s="4" t="s">
        <v>12</v>
      </c>
      <c r="C11" s="43" t="str">
        <f ca="1">IFERROR(__xludf.DUMMYFUNCTION("GOOGLETRANSLATE(C10,""tr"",""en"")"),"LAW")</f>
        <v>LAW</v>
      </c>
      <c r="D11" s="44"/>
      <c r="E11" s="44"/>
      <c r="F11" s="44"/>
      <c r="G11" s="44"/>
      <c r="H11" s="44"/>
      <c r="I11" s="132"/>
      <c r="J11" s="148" t="s">
        <v>13</v>
      </c>
      <c r="K11" s="132"/>
    </row>
    <row r="12" spans="2:11" ht="14.25" x14ac:dyDescent="0.45">
      <c r="B12" s="5" t="s">
        <v>14</v>
      </c>
      <c r="C12" s="40" t="s">
        <v>15</v>
      </c>
      <c r="D12" s="41"/>
      <c r="E12" s="41"/>
      <c r="F12" s="41"/>
      <c r="G12" s="41"/>
      <c r="H12" s="41"/>
      <c r="I12" s="41"/>
      <c r="J12" s="41"/>
      <c r="K12" s="127"/>
    </row>
    <row r="13" spans="2:11" ht="14.25" x14ac:dyDescent="0.45">
      <c r="B13" s="4" t="s">
        <v>16</v>
      </c>
      <c r="C13" s="117"/>
      <c r="D13" s="44"/>
      <c r="E13" s="44"/>
      <c r="F13" s="44"/>
      <c r="G13" s="44"/>
      <c r="H13" s="44"/>
      <c r="I13" s="44"/>
      <c r="J13" s="44"/>
      <c r="K13" s="132"/>
    </row>
    <row r="14" spans="2:11" ht="15" customHeight="1" x14ac:dyDescent="0.45">
      <c r="B14" s="5" t="s">
        <v>17</v>
      </c>
      <c r="C14" s="147" t="s">
        <v>18</v>
      </c>
      <c r="D14" s="41"/>
      <c r="E14" s="41"/>
      <c r="F14" s="41"/>
      <c r="G14" s="41"/>
      <c r="H14" s="41"/>
      <c r="I14" s="41"/>
      <c r="J14" s="41"/>
      <c r="K14" s="127"/>
    </row>
    <row r="15" spans="2:11" ht="15" customHeight="1" x14ac:dyDescent="0.45">
      <c r="B15" s="4" t="s">
        <v>19</v>
      </c>
      <c r="C15" s="43" t="str">
        <f ca="1">IFERROR(__xludf.DUMMYFUNCTION("GOOGLETRANSLATE(C14,""tr"",""en"")"),"Property Law I")</f>
        <v>Property Law I</v>
      </c>
      <c r="D15" s="44"/>
      <c r="E15" s="44"/>
      <c r="F15" s="44"/>
      <c r="G15" s="44"/>
      <c r="H15" s="44"/>
      <c r="I15" s="44"/>
      <c r="J15" s="44"/>
      <c r="K15" s="132"/>
    </row>
    <row r="16" spans="2:11" ht="14.25" x14ac:dyDescent="0.45">
      <c r="B16" s="5" t="s">
        <v>20</v>
      </c>
      <c r="C16" s="40" t="s">
        <v>21</v>
      </c>
      <c r="D16" s="41"/>
      <c r="E16" s="41"/>
      <c r="F16" s="42"/>
      <c r="G16" s="94" t="s">
        <v>22</v>
      </c>
      <c r="H16" s="42"/>
      <c r="I16" s="40" t="s">
        <v>23</v>
      </c>
      <c r="J16" s="41"/>
      <c r="K16" s="127"/>
    </row>
    <row r="17" spans="2:11" ht="14.25" x14ac:dyDescent="0.45">
      <c r="B17" s="4" t="s">
        <v>24</v>
      </c>
      <c r="C17" s="43" t="str">
        <f ca="1">IFERROR(__xludf.DUMMYFUNCTION("GOOGLETRANSLATE(C16,""tr"",""en"")"),"Turkish")</f>
        <v>Turkish</v>
      </c>
      <c r="D17" s="44"/>
      <c r="E17" s="44"/>
      <c r="F17" s="132"/>
      <c r="G17" s="149" t="s">
        <v>25</v>
      </c>
      <c r="H17" s="45"/>
      <c r="I17" s="150"/>
      <c r="J17" s="44"/>
      <c r="K17" s="132"/>
    </row>
    <row r="18" spans="2:11" ht="14.25" x14ac:dyDescent="0.45">
      <c r="B18" s="5" t="s">
        <v>26</v>
      </c>
      <c r="C18" s="40" t="s">
        <v>23</v>
      </c>
      <c r="D18" s="41"/>
      <c r="E18" s="41"/>
      <c r="F18" s="42"/>
      <c r="G18" s="94" t="s">
        <v>27</v>
      </c>
      <c r="H18" s="42"/>
      <c r="I18" s="40">
        <v>5</v>
      </c>
      <c r="J18" s="41"/>
      <c r="K18" s="127"/>
    </row>
    <row r="19" spans="2:11" ht="14.25" x14ac:dyDescent="0.45">
      <c r="B19" s="4" t="s">
        <v>28</v>
      </c>
      <c r="C19" s="150" t="s">
        <v>29</v>
      </c>
      <c r="D19" s="44"/>
      <c r="E19" s="44"/>
      <c r="F19" s="45"/>
      <c r="G19" s="149" t="s">
        <v>30</v>
      </c>
      <c r="H19" s="45"/>
      <c r="I19" s="117"/>
      <c r="J19" s="44"/>
      <c r="K19" s="132"/>
    </row>
    <row r="20" spans="2:11" ht="15" customHeight="1" x14ac:dyDescent="0.45">
      <c r="B20" s="5" t="s">
        <v>31</v>
      </c>
      <c r="C20" s="147">
        <v>4</v>
      </c>
      <c r="D20" s="41"/>
      <c r="E20" s="41"/>
      <c r="F20" s="41"/>
      <c r="G20" s="41"/>
      <c r="H20" s="41"/>
      <c r="I20" s="41"/>
      <c r="J20" s="41"/>
      <c r="K20" s="127"/>
    </row>
    <row r="21" spans="2:11" ht="16.5" customHeight="1" x14ac:dyDescent="0.45">
      <c r="B21" s="4" t="s">
        <v>32</v>
      </c>
      <c r="C21" s="151">
        <v>4</v>
      </c>
      <c r="D21" s="44"/>
      <c r="E21" s="44"/>
      <c r="F21" s="44"/>
      <c r="G21" s="44"/>
      <c r="H21" s="44"/>
      <c r="I21" s="44"/>
      <c r="J21" s="44"/>
      <c r="K21" s="132"/>
    </row>
    <row r="22" spans="2:11" ht="15" customHeight="1" x14ac:dyDescent="0.45">
      <c r="B22" s="5" t="s">
        <v>33</v>
      </c>
      <c r="C22" s="147">
        <v>5</v>
      </c>
      <c r="D22" s="41"/>
      <c r="E22" s="41"/>
      <c r="F22" s="41"/>
      <c r="G22" s="41"/>
      <c r="H22" s="41"/>
      <c r="I22" s="41"/>
      <c r="J22" s="41"/>
      <c r="K22" s="127"/>
    </row>
    <row r="23" spans="2:11" ht="16.5" customHeight="1" x14ac:dyDescent="0.45">
      <c r="B23" s="4" t="s">
        <v>34</v>
      </c>
      <c r="C23" s="151">
        <v>5</v>
      </c>
      <c r="D23" s="44"/>
      <c r="E23" s="44"/>
      <c r="F23" s="44"/>
      <c r="G23" s="44"/>
      <c r="H23" s="44"/>
      <c r="I23" s="44"/>
      <c r="J23" s="44"/>
      <c r="K23" s="132"/>
    </row>
    <row r="24" spans="2:11" ht="15.75" customHeight="1" x14ac:dyDescent="0.45">
      <c r="B24" s="5" t="s">
        <v>35</v>
      </c>
      <c r="C24" s="147" t="s">
        <v>36</v>
      </c>
      <c r="D24" s="41"/>
      <c r="E24" s="41"/>
      <c r="F24" s="41"/>
      <c r="G24" s="41"/>
      <c r="H24" s="41"/>
      <c r="I24" s="41"/>
      <c r="J24" s="41"/>
      <c r="K24" s="127"/>
    </row>
    <row r="25" spans="2:11" ht="15.75" customHeight="1" x14ac:dyDescent="0.45">
      <c r="B25" s="4" t="s">
        <v>37</v>
      </c>
      <c r="C25" s="43" t="str">
        <f ca="1">IFERROR(__xludf.DUMMYFUNCTION("GOOGLETRANSLATE(C24,""tr"",""en"")"),"Letter Grade")</f>
        <v>Letter Grade</v>
      </c>
      <c r="D25" s="44"/>
      <c r="E25" s="44"/>
      <c r="F25" s="44"/>
      <c r="G25" s="44"/>
      <c r="H25" s="44"/>
      <c r="I25" s="44"/>
      <c r="J25" s="44"/>
      <c r="K25" s="132"/>
    </row>
    <row r="26" spans="2:11" ht="15" customHeight="1" x14ac:dyDescent="0.45">
      <c r="B26" s="5" t="s">
        <v>38</v>
      </c>
      <c r="C26" s="147" t="s">
        <v>39</v>
      </c>
      <c r="D26" s="41"/>
      <c r="E26" s="41"/>
      <c r="F26" s="41"/>
      <c r="G26" s="41"/>
      <c r="H26" s="41"/>
      <c r="I26" s="41"/>
      <c r="J26" s="41"/>
      <c r="K26" s="127"/>
    </row>
    <row r="27" spans="2:11" ht="15" customHeight="1" x14ac:dyDescent="0.45">
      <c r="B27" s="4" t="s">
        <v>40</v>
      </c>
      <c r="C27" s="43" t="str">
        <f ca="1">IFERROR(__xludf.DUMMYFUNCTION("GOOGLETRANSLATE(C26,""tr"",""en"")"),"None")</f>
        <v>None</v>
      </c>
      <c r="D27" s="44"/>
      <c r="E27" s="44"/>
      <c r="F27" s="44"/>
      <c r="G27" s="44"/>
      <c r="H27" s="44"/>
      <c r="I27" s="44"/>
      <c r="J27" s="44"/>
      <c r="K27" s="132"/>
    </row>
    <row r="28" spans="2:11" ht="15" customHeight="1" x14ac:dyDescent="0.45">
      <c r="B28" s="5" t="s">
        <v>41</v>
      </c>
      <c r="C28" s="147" t="s">
        <v>39</v>
      </c>
      <c r="D28" s="41"/>
      <c r="E28" s="41"/>
      <c r="F28" s="41"/>
      <c r="G28" s="41"/>
      <c r="H28" s="41"/>
      <c r="I28" s="41"/>
      <c r="J28" s="41"/>
      <c r="K28" s="127"/>
    </row>
    <row r="29" spans="2:11" ht="15" customHeight="1" x14ac:dyDescent="0.45">
      <c r="B29" s="4" t="s">
        <v>42</v>
      </c>
      <c r="C29" s="43" t="str">
        <f ca="1">IFERROR(__xludf.DUMMYFUNCTION("GOOGLETRANSLATE(C28,""tr"",""en"")"),"None")</f>
        <v>None</v>
      </c>
      <c r="D29" s="44"/>
      <c r="E29" s="44"/>
      <c r="F29" s="44"/>
      <c r="G29" s="44"/>
      <c r="H29" s="44"/>
      <c r="I29" s="44"/>
      <c r="J29" s="44"/>
      <c r="K29" s="132"/>
    </row>
    <row r="30" spans="2:11" ht="15.75" customHeight="1" x14ac:dyDescent="0.45">
      <c r="B30" s="5" t="s">
        <v>43</v>
      </c>
      <c r="C30" s="152" t="s">
        <v>44</v>
      </c>
      <c r="D30" s="41"/>
      <c r="E30" s="41"/>
      <c r="F30" s="41"/>
      <c r="G30" s="41"/>
      <c r="H30" s="41"/>
      <c r="I30" s="41"/>
      <c r="J30" s="41"/>
      <c r="K30" s="127"/>
    </row>
    <row r="31" spans="2:11" ht="15.75" customHeight="1" x14ac:dyDescent="0.45">
      <c r="B31" s="6" t="s">
        <v>45</v>
      </c>
      <c r="C31" s="43" t="str">
        <f ca="1">IFERROR(__xludf.DUMMYFUNCTION("GOOGLETRANSLATE(C30,""tr"",""en"")"),"Only departmental students can take the course.")</f>
        <v>Only departmental students can take the course.</v>
      </c>
      <c r="D31" s="44"/>
      <c r="E31" s="44"/>
      <c r="F31" s="44"/>
      <c r="G31" s="44"/>
      <c r="H31" s="44"/>
      <c r="I31" s="44"/>
      <c r="J31" s="44"/>
      <c r="K31" s="132"/>
    </row>
    <row r="32" spans="2:11" ht="27" customHeight="1" x14ac:dyDescent="0.45">
      <c r="B32" s="7" t="s">
        <v>46</v>
      </c>
      <c r="C32" s="153" t="s">
        <v>47</v>
      </c>
      <c r="D32" s="109"/>
      <c r="E32" s="109"/>
      <c r="F32" s="109"/>
      <c r="G32" s="109"/>
      <c r="H32" s="109"/>
      <c r="I32" s="109"/>
      <c r="J32" s="109"/>
      <c r="K32" s="125"/>
    </row>
    <row r="33" spans="2:11" ht="27.75" customHeight="1" x14ac:dyDescent="0.45">
      <c r="B33" s="4" t="s">
        <v>48</v>
      </c>
      <c r="C33" s="43" t="str">
        <f ca="1">IFERROR(__xludf.DUMMYFUNCTION("GOOGLETRANSLATE(C32,""tr"",""en"")"),"
It is aimed for the student to understand the concept of property and possession, the content, subject, types of property, limited real rights and lien rights and to be able to analyze these issues.")</f>
        <v xml:space="preserve">
It is aimed for the student to understand the concept of property and possession, the content, subject, types of property, limited real rights and lien rights and to be able to analyze these issues.</v>
      </c>
      <c r="D33" s="44"/>
      <c r="E33" s="44"/>
      <c r="F33" s="44"/>
      <c r="G33" s="44"/>
      <c r="H33" s="44"/>
      <c r="I33" s="44"/>
      <c r="J33" s="44"/>
      <c r="K33" s="132"/>
    </row>
    <row r="34" spans="2:11" ht="15.75" customHeight="1" x14ac:dyDescent="0.45">
      <c r="B34" s="8" t="s">
        <v>49</v>
      </c>
      <c r="C34" s="40" t="s">
        <v>50</v>
      </c>
      <c r="D34" s="41"/>
      <c r="E34" s="41"/>
      <c r="F34" s="41"/>
      <c r="G34" s="41"/>
      <c r="H34" s="41"/>
      <c r="I34" s="41"/>
      <c r="J34" s="41"/>
      <c r="K34" s="127"/>
    </row>
    <row r="35" spans="2:11" ht="30.75" customHeight="1" x14ac:dyDescent="0.45">
      <c r="B35" s="6" t="s">
        <v>51</v>
      </c>
      <c r="C35" s="43" t="str">
        <f ca="1">IFERROR(__xludf.DUMMYFUNCTION("GOOGLETRANSLATE(C34,""tr"",""en"")"),"In the content of the course, the basic principles of property law and the concept of possession will be explained to the students, a comprehensive review of the land registry will be carried out, and the records made in the registry will be evaluated.")</f>
        <v>In the content of the course, the basic principles of property law and the concept of possession will be explained to the students, a comprehensive review of the land registry will be carried out, and the records made in the registry will be evaluated.</v>
      </c>
      <c r="D35" s="44"/>
      <c r="E35" s="44"/>
      <c r="F35" s="44"/>
      <c r="G35" s="44"/>
      <c r="H35" s="44"/>
      <c r="I35" s="44"/>
      <c r="J35" s="44"/>
      <c r="K35" s="132"/>
    </row>
    <row r="36" spans="2:11" ht="15.75" customHeight="1" x14ac:dyDescent="0.45">
      <c r="B36" s="154" t="s">
        <v>52</v>
      </c>
      <c r="C36" s="156" t="s">
        <v>53</v>
      </c>
      <c r="D36" s="108" t="s">
        <v>54</v>
      </c>
      <c r="E36" s="109"/>
      <c r="F36" s="109"/>
      <c r="G36" s="109"/>
      <c r="H36" s="109"/>
      <c r="I36" s="109"/>
      <c r="J36" s="109"/>
      <c r="K36" s="125"/>
    </row>
    <row r="37" spans="2:11" ht="15.75" customHeight="1" x14ac:dyDescent="0.45">
      <c r="B37" s="55"/>
      <c r="C37" s="61"/>
      <c r="D37" s="43" t="str">
        <f ca="1">IFERROR(__xludf.DUMMYFUNCTION("GOOGLETRANSLATE(D36,""tr"",""en"")"),"To understand the basic concepts and principles of Property Law")</f>
        <v>To understand the basic concepts and principles of Property Law</v>
      </c>
      <c r="E37" s="44"/>
      <c r="F37" s="44"/>
      <c r="G37" s="44"/>
      <c r="H37" s="44"/>
      <c r="I37" s="44"/>
      <c r="J37" s="44"/>
      <c r="K37" s="132"/>
    </row>
    <row r="38" spans="2:11" ht="15.75" customHeight="1" x14ac:dyDescent="0.45">
      <c r="B38" s="55"/>
      <c r="C38" s="157" t="s">
        <v>55</v>
      </c>
      <c r="D38" s="40" t="s">
        <v>56</v>
      </c>
      <c r="E38" s="41"/>
      <c r="F38" s="41"/>
      <c r="G38" s="41"/>
      <c r="H38" s="41"/>
      <c r="I38" s="41"/>
      <c r="J38" s="41"/>
      <c r="K38" s="127"/>
    </row>
    <row r="39" spans="2:11" ht="15.75" customHeight="1" x14ac:dyDescent="0.45">
      <c r="B39" s="55"/>
      <c r="C39" s="61"/>
      <c r="D39" s="43" t="str">
        <f ca="1">IFERROR(__xludf.DUMMYFUNCTION("GOOGLETRANSLATE(D38,""tr"",""en"")"),"To adopt the concept of possession, its types and the consequences attached to possession by discussing the views in the doctrine.")</f>
        <v>To adopt the concept of possession, its types and the consequences attached to possession by discussing the views in the doctrine.</v>
      </c>
      <c r="E39" s="44"/>
      <c r="F39" s="44"/>
      <c r="G39" s="44"/>
      <c r="H39" s="44"/>
      <c r="I39" s="44"/>
      <c r="J39" s="44"/>
      <c r="K39" s="132"/>
    </row>
    <row r="40" spans="2:11" ht="15.75" customHeight="1" x14ac:dyDescent="0.45">
      <c r="B40" s="55"/>
      <c r="C40" s="157" t="s">
        <v>57</v>
      </c>
      <c r="D40" s="40" t="s">
        <v>58</v>
      </c>
      <c r="E40" s="41"/>
      <c r="F40" s="41"/>
      <c r="G40" s="41"/>
      <c r="H40" s="41"/>
      <c r="I40" s="41"/>
      <c r="J40" s="41"/>
      <c r="K40" s="127"/>
    </row>
    <row r="41" spans="2:11" ht="15.75" customHeight="1" x14ac:dyDescent="0.45">
      <c r="B41" s="55"/>
      <c r="C41" s="61"/>
      <c r="D41" s="43" t="str">
        <f ca="1">IFERROR(__xludf.DUMMYFUNCTION("GOOGLETRANSLATE(D40,""tr"",""en"")"),"Understanding the land registry system, the principles that govern the land registry, and the way rights are recorded in the registry.")</f>
        <v>Understanding the land registry system, the principles that govern the land registry, and the way rights are recorded in the registry.</v>
      </c>
      <c r="E41" s="44"/>
      <c r="F41" s="44"/>
      <c r="G41" s="44"/>
      <c r="H41" s="44"/>
      <c r="I41" s="44"/>
      <c r="J41" s="44"/>
      <c r="K41" s="132"/>
    </row>
    <row r="42" spans="2:11" ht="15.75" customHeight="1" x14ac:dyDescent="0.45">
      <c r="B42" s="55"/>
      <c r="C42" s="157" t="s">
        <v>59</v>
      </c>
      <c r="D42" s="40" t="s">
        <v>60</v>
      </c>
      <c r="E42" s="41"/>
      <c r="F42" s="41"/>
      <c r="G42" s="41"/>
      <c r="H42" s="41"/>
      <c r="I42" s="41"/>
      <c r="J42" s="41"/>
      <c r="K42" s="127"/>
    </row>
    <row r="43" spans="2:11" ht="15.75" customHeight="1" x14ac:dyDescent="0.45">
      <c r="B43" s="55"/>
      <c r="C43" s="61"/>
      <c r="D43" s="43" t="str">
        <f ca="1">IFERROR(__xludf.DUMMYFUNCTION("GOOGLETRANSLATE(D42,""tr"",""en"")"),"To understand and analyze the legal regulations regarding property rights and the content of the right.")</f>
        <v>To understand and analyze the legal regulations regarding property rights and the content of the right.</v>
      </c>
      <c r="E43" s="44"/>
      <c r="F43" s="44"/>
      <c r="G43" s="44"/>
      <c r="H43" s="44"/>
      <c r="I43" s="44"/>
      <c r="J43" s="44"/>
      <c r="K43" s="132"/>
    </row>
    <row r="44" spans="2:11" ht="15.75" customHeight="1" x14ac:dyDescent="0.45">
      <c r="B44" s="55"/>
      <c r="C44" s="157" t="s">
        <v>61</v>
      </c>
      <c r="D44" s="40" t="s">
        <v>62</v>
      </c>
      <c r="E44" s="41"/>
      <c r="F44" s="41"/>
      <c r="G44" s="41"/>
      <c r="H44" s="41"/>
      <c r="I44" s="41"/>
      <c r="J44" s="41"/>
      <c r="K44" s="127"/>
    </row>
    <row r="45" spans="2:11" ht="15.75" customHeight="1" x14ac:dyDescent="0.45">
      <c r="B45" s="155"/>
      <c r="C45" s="61"/>
      <c r="D45" s="43" t="str">
        <f ca="1">IFERROR(__xludf.DUMMYFUNCTION("GOOGLETRANSLATE(D44,""tr"",""en"")"),"To examine the opinions and court decisions in the doctrine regarding property law.")</f>
        <v>To examine the opinions and court decisions in the doctrine regarding property law.</v>
      </c>
      <c r="E45" s="44"/>
      <c r="F45" s="44"/>
      <c r="G45" s="44"/>
      <c r="H45" s="44"/>
      <c r="I45" s="44"/>
      <c r="J45" s="44"/>
      <c r="K45" s="132"/>
    </row>
    <row r="46" spans="2:11" ht="18.75" customHeight="1" x14ac:dyDescent="0.45">
      <c r="B46" s="48" t="s">
        <v>63</v>
      </c>
      <c r="C46" s="49"/>
      <c r="D46" s="49"/>
      <c r="E46" s="49"/>
      <c r="F46" s="49"/>
      <c r="G46" s="49"/>
      <c r="H46" s="49"/>
      <c r="I46" s="49"/>
      <c r="J46" s="49"/>
      <c r="K46" s="50"/>
    </row>
    <row r="47" spans="2:11" ht="16.5" customHeight="1" x14ac:dyDescent="0.45">
      <c r="B47" s="51" t="s">
        <v>64</v>
      </c>
      <c r="C47" s="52"/>
      <c r="D47" s="52"/>
      <c r="E47" s="52"/>
      <c r="F47" s="52"/>
      <c r="G47" s="52"/>
      <c r="H47" s="52"/>
      <c r="I47" s="52"/>
      <c r="J47" s="52"/>
      <c r="K47" s="53"/>
    </row>
    <row r="48" spans="2:11" ht="15.75" customHeight="1" x14ac:dyDescent="0.45">
      <c r="B48" s="54" t="s">
        <v>65</v>
      </c>
      <c r="C48" s="57" t="s">
        <v>66</v>
      </c>
      <c r="D48" s="58"/>
      <c r="E48" s="58"/>
      <c r="F48" s="59"/>
      <c r="G48" s="9" t="s">
        <v>67</v>
      </c>
      <c r="H48" s="9" t="s">
        <v>68</v>
      </c>
      <c r="I48" s="9" t="s">
        <v>69</v>
      </c>
      <c r="J48" s="9" t="s">
        <v>70</v>
      </c>
      <c r="K48" s="10" t="s">
        <v>71</v>
      </c>
    </row>
    <row r="49" spans="2:13" ht="30" customHeight="1" x14ac:dyDescent="0.45">
      <c r="B49" s="55"/>
      <c r="C49" s="11" t="s">
        <v>72</v>
      </c>
      <c r="D49" s="40" t="s">
        <v>73</v>
      </c>
      <c r="E49" s="41"/>
      <c r="F49" s="42"/>
      <c r="G49" s="63" t="s">
        <v>74</v>
      </c>
      <c r="H49" s="60" t="s">
        <v>74</v>
      </c>
      <c r="I49" s="60" t="s">
        <v>74</v>
      </c>
      <c r="J49" s="158" t="s">
        <v>74</v>
      </c>
      <c r="K49" s="46" t="s">
        <v>74</v>
      </c>
      <c r="M49" s="12"/>
    </row>
    <row r="50" spans="2:13" ht="30" customHeight="1" x14ac:dyDescent="0.45">
      <c r="B50" s="55"/>
      <c r="C50" s="13" t="s">
        <v>75</v>
      </c>
      <c r="D50" s="43" t="str">
        <f ca="1">IFERROR(__xludf.DUMMYFUNCTION("GOOGLETRANSLATE(D49,""tr"",""en"")"),"Ability to communicate effectively in Turkish and English using verbal, written and visual methods, write reports and make presentations.")</f>
        <v>Ability to communicate effectively in Turkish and English using verbal, written and visual methods, write reports and make presentations.</v>
      </c>
      <c r="E50" s="44"/>
      <c r="F50" s="45"/>
      <c r="G50" s="61"/>
      <c r="H50" s="61"/>
      <c r="I50" s="61"/>
      <c r="J50" s="61"/>
      <c r="K50" s="62"/>
      <c r="M50" s="12"/>
    </row>
    <row r="51" spans="2:13" ht="30" customHeight="1" x14ac:dyDescent="0.45">
      <c r="B51" s="55"/>
      <c r="C51" s="14" t="s">
        <v>76</v>
      </c>
      <c r="D51" s="40" t="s">
        <v>77</v>
      </c>
      <c r="E51" s="41"/>
      <c r="F51" s="42"/>
      <c r="G51" s="60"/>
      <c r="H51" s="60" t="s">
        <v>74</v>
      </c>
      <c r="I51" s="60"/>
      <c r="J51" s="158"/>
      <c r="K51" s="46" t="s">
        <v>74</v>
      </c>
      <c r="M51" s="12"/>
    </row>
    <row r="52" spans="2:13" ht="30" customHeight="1" x14ac:dyDescent="0.45">
      <c r="B52" s="55"/>
      <c r="C52" s="15" t="s">
        <v>78</v>
      </c>
      <c r="D52" s="43" t="str">
        <f ca="1">IFERROR(__xludf.DUMMYFUNCTION("GOOGLETRANSLATE(D51,""tr"",""en"")"),"Ability to work effectively both individually and in interdisciplinary and multidisciplinary teams.")</f>
        <v>Ability to work effectively both individually and in interdisciplinary and multidisciplinary teams.</v>
      </c>
      <c r="E52" s="44"/>
      <c r="F52" s="45"/>
      <c r="G52" s="61"/>
      <c r="H52" s="61"/>
      <c r="I52" s="61"/>
      <c r="J52" s="61"/>
      <c r="K52" s="62"/>
      <c r="M52" s="12"/>
    </row>
    <row r="53" spans="2:13" ht="30" customHeight="1" x14ac:dyDescent="0.45">
      <c r="B53" s="55"/>
      <c r="C53" s="11" t="s">
        <v>79</v>
      </c>
      <c r="D53" s="40" t="s">
        <v>80</v>
      </c>
      <c r="E53" s="41"/>
      <c r="F53" s="42"/>
      <c r="G53" s="60" t="s">
        <v>74</v>
      </c>
      <c r="H53" s="60" t="s">
        <v>74</v>
      </c>
      <c r="I53" s="60" t="s">
        <v>74</v>
      </c>
      <c r="J53" s="158" t="s">
        <v>74</v>
      </c>
      <c r="K53" s="46" t="s">
        <v>74</v>
      </c>
      <c r="M53" s="12"/>
    </row>
    <row r="54" spans="2:13" ht="30" customHeight="1" x14ac:dyDescent="0.45">
      <c r="B54" s="55"/>
      <c r="C54" s="13" t="s">
        <v>81</v>
      </c>
      <c r="D54" s="43" t="str">
        <f ca="1">IFERROR(__xludf.DUMMYFUNCTION("GOOGLETRANSLATE(D53,""tr"",""en"")"),"Awareness of the necessity of lifelong learning and the ability to access information, follow developments in science and technology, and constantly renew oneself.")</f>
        <v>Awareness of the necessity of lifelong learning and the ability to access information, follow developments in science and technology, and constantly renew oneself.</v>
      </c>
      <c r="E54" s="44"/>
      <c r="F54" s="45"/>
      <c r="G54" s="61"/>
      <c r="H54" s="61"/>
      <c r="I54" s="61"/>
      <c r="J54" s="61"/>
      <c r="K54" s="62"/>
      <c r="M54" s="12"/>
    </row>
    <row r="55" spans="2:13" ht="30" customHeight="1" x14ac:dyDescent="0.45">
      <c r="B55" s="55"/>
      <c r="C55" s="14" t="s">
        <v>82</v>
      </c>
      <c r="D55" s="40" t="s">
        <v>83</v>
      </c>
      <c r="E55" s="41"/>
      <c r="F55" s="42"/>
      <c r="G55" s="60"/>
      <c r="H55" s="60" t="s">
        <v>74</v>
      </c>
      <c r="I55" s="60"/>
      <c r="J55" s="158"/>
      <c r="K55" s="46" t="s">
        <v>74</v>
      </c>
      <c r="M55" s="12"/>
    </row>
    <row r="56" spans="2:13" ht="30" customHeight="1" x14ac:dyDescent="0.45">
      <c r="B56" s="55"/>
      <c r="C56" s="15" t="s">
        <v>84</v>
      </c>
      <c r="D56" s="43" t="str">
        <f ca="1">IFERROR(__xludf.DUMMYFUNCTION("GOOGLETRANSLATE(D55,""tr"",""en"")"),"Knowledge of project management, risk management, innovation and change management, entrepreneurship and sustainable development.")</f>
        <v>Knowledge of project management, risk management, innovation and change management, entrepreneurship and sustainable development.</v>
      </c>
      <c r="E56" s="44"/>
      <c r="F56" s="45"/>
      <c r="G56" s="61"/>
      <c r="H56" s="61"/>
      <c r="I56" s="61"/>
      <c r="J56" s="61"/>
      <c r="K56" s="62"/>
      <c r="M56" s="12"/>
    </row>
    <row r="57" spans="2:13" ht="30" customHeight="1" x14ac:dyDescent="0.45">
      <c r="B57" s="55"/>
      <c r="C57" s="11" t="s">
        <v>85</v>
      </c>
      <c r="D57" s="159" t="s">
        <v>86</v>
      </c>
      <c r="E57" s="41"/>
      <c r="F57" s="42"/>
      <c r="G57" s="60"/>
      <c r="H57" s="60" t="s">
        <v>74</v>
      </c>
      <c r="I57" s="60"/>
      <c r="J57" s="158"/>
      <c r="K57" s="46" t="s">
        <v>74</v>
      </c>
      <c r="M57" s="12"/>
    </row>
    <row r="58" spans="2:13" ht="30" customHeight="1" x14ac:dyDescent="0.45">
      <c r="B58" s="55"/>
      <c r="C58" s="16" t="s">
        <v>87</v>
      </c>
      <c r="D58" s="43" t="str">
        <f ca="1">IFERROR(__xludf.DUMMYFUNCTION("GOOGLETRANSLATE(D57,""tr"",""en"")"),"Awareness of sectors and ability to prepare business plans.")</f>
        <v>Awareness of sectors and ability to prepare business plans.</v>
      </c>
      <c r="E58" s="44"/>
      <c r="F58" s="45"/>
      <c r="G58" s="61"/>
      <c r="H58" s="61"/>
      <c r="I58" s="61"/>
      <c r="J58" s="61"/>
      <c r="K58" s="62"/>
      <c r="M58" s="12"/>
    </row>
    <row r="59" spans="2:13" ht="30" customHeight="1" x14ac:dyDescent="0.45">
      <c r="B59" s="55"/>
      <c r="C59" s="11" t="s">
        <v>88</v>
      </c>
      <c r="D59" s="40" t="s">
        <v>89</v>
      </c>
      <c r="E59" s="41"/>
      <c r="F59" s="42"/>
      <c r="G59" s="60" t="s">
        <v>74</v>
      </c>
      <c r="H59" s="60" t="s">
        <v>74</v>
      </c>
      <c r="I59" s="60" t="s">
        <v>74</v>
      </c>
      <c r="J59" s="64" t="s">
        <v>74</v>
      </c>
      <c r="K59" s="46" t="s">
        <v>74</v>
      </c>
      <c r="M59" s="12"/>
    </row>
    <row r="60" spans="2:13" ht="30" customHeight="1" x14ac:dyDescent="0.45">
      <c r="B60" s="56"/>
      <c r="C60" s="17" t="s">
        <v>90</v>
      </c>
      <c r="D60" s="43" t="str">
        <f ca="1">IFERROR(__xludf.DUMMYFUNCTION("GOOGLETRANSLATE(D59,""tr"",""en"")"),"Awareness of professional and ethical responsibility and acting in accordance with ethical principles.")</f>
        <v>Awareness of professional and ethical responsibility and acting in accordance with ethical principles.</v>
      </c>
      <c r="E60" s="44"/>
      <c r="F60" s="45"/>
      <c r="G60" s="66"/>
      <c r="H60" s="66"/>
      <c r="I60" s="66"/>
      <c r="J60" s="66"/>
      <c r="K60" s="47"/>
      <c r="M60" s="12"/>
    </row>
    <row r="61" spans="2:13" ht="30" customHeight="1" x14ac:dyDescent="0.45">
      <c r="B61" s="84" t="s">
        <v>91</v>
      </c>
      <c r="C61" s="18" t="s">
        <v>92</v>
      </c>
      <c r="D61" s="108" t="s">
        <v>93</v>
      </c>
      <c r="E61" s="109"/>
      <c r="F61" s="100"/>
      <c r="G61" s="67" t="s">
        <v>74</v>
      </c>
      <c r="H61" s="67" t="s">
        <v>74</v>
      </c>
      <c r="I61" s="67" t="s">
        <v>74</v>
      </c>
      <c r="J61" s="68" t="s">
        <v>74</v>
      </c>
      <c r="K61" s="69" t="s">
        <v>74</v>
      </c>
    </row>
    <row r="62" spans="2:13" ht="30" customHeight="1" x14ac:dyDescent="0.45">
      <c r="B62" s="55"/>
      <c r="C62" s="19" t="s">
        <v>94</v>
      </c>
      <c r="D62" s="43" t="str">
        <f ca="1">IFERROR(__xludf.DUMMYFUNCTION("GOOGLETRANSLATE(D61,""tr"",""en"")"),"Ability to recognize and apply the basic principles of law, legal theories, legal methodology, and interpretation methods.")</f>
        <v>Ability to recognize and apply the basic principles of law, legal theories, legal methodology, and interpretation methods.</v>
      </c>
      <c r="E62" s="44"/>
      <c r="F62" s="45"/>
      <c r="G62" s="61"/>
      <c r="H62" s="61"/>
      <c r="I62" s="61"/>
      <c r="J62" s="61"/>
      <c r="K62" s="62"/>
    </row>
    <row r="63" spans="2:13" ht="30" customHeight="1" x14ac:dyDescent="0.45">
      <c r="B63" s="55"/>
      <c r="C63" s="20" t="s">
        <v>95</v>
      </c>
      <c r="D63" s="40" t="s">
        <v>96</v>
      </c>
      <c r="E63" s="41"/>
      <c r="F63" s="42"/>
      <c r="G63" s="63" t="s">
        <v>74</v>
      </c>
      <c r="H63" s="63" t="s">
        <v>74</v>
      </c>
      <c r="I63" s="63" t="s">
        <v>74</v>
      </c>
      <c r="J63" s="64" t="s">
        <v>74</v>
      </c>
      <c r="K63" s="65" t="s">
        <v>74</v>
      </c>
    </row>
    <row r="64" spans="2:13" ht="30" customHeight="1" x14ac:dyDescent="0.45">
      <c r="B64" s="55"/>
      <c r="C64" s="21" t="s">
        <v>97</v>
      </c>
      <c r="D64" s="43" t="str">
        <f ca="1">IFERROR(__xludf.DUMMYFUNCTION("GOOGLETRANSLATE(D63,""tr"",""en"")"),"Ability to follow, evaluate, interpret and implement current innovations and legislative changes")</f>
        <v>Ability to follow, evaluate, interpret and implement current innovations and legislative changes</v>
      </c>
      <c r="E64" s="44"/>
      <c r="F64" s="45"/>
      <c r="G64" s="61"/>
      <c r="H64" s="61"/>
      <c r="I64" s="61"/>
      <c r="J64" s="61"/>
      <c r="K64" s="62"/>
    </row>
    <row r="65" spans="2:11" ht="30" customHeight="1" x14ac:dyDescent="0.45">
      <c r="B65" s="55"/>
      <c r="C65" s="22" t="s">
        <v>98</v>
      </c>
      <c r="D65" s="40" t="s">
        <v>99</v>
      </c>
      <c r="E65" s="41"/>
      <c r="F65" s="42"/>
      <c r="G65" s="63" t="s">
        <v>74</v>
      </c>
      <c r="H65" s="63" t="s">
        <v>74</v>
      </c>
      <c r="I65" s="63"/>
      <c r="J65" s="64"/>
      <c r="K65" s="65" t="s">
        <v>74</v>
      </c>
    </row>
    <row r="66" spans="2:11" ht="30" customHeight="1" x14ac:dyDescent="0.45">
      <c r="B66" s="55"/>
      <c r="C66" s="19" t="s">
        <v>100</v>
      </c>
      <c r="D66" s="43" t="str">
        <f ca="1">IFERROR(__xludf.DUMMYFUNCTION("GOOGLETRANSLATE(D65,""tr"",""en"")"),"Ability to access and use legal information sources, ability to follow and evaluate current legislative changes, opinions in the doctrine and court decisions.")</f>
        <v>Ability to access and use legal information sources, ability to follow and evaluate current legislative changes, opinions in the doctrine and court decisions.</v>
      </c>
      <c r="E66" s="44"/>
      <c r="F66" s="45"/>
      <c r="G66" s="61"/>
      <c r="H66" s="61"/>
      <c r="I66" s="61"/>
      <c r="J66" s="61"/>
      <c r="K66" s="62"/>
    </row>
    <row r="67" spans="2:11" ht="30" customHeight="1" x14ac:dyDescent="0.45">
      <c r="B67" s="55"/>
      <c r="C67" s="20" t="s">
        <v>101</v>
      </c>
      <c r="D67" s="40" t="s">
        <v>102</v>
      </c>
      <c r="E67" s="41"/>
      <c r="F67" s="42"/>
      <c r="G67" s="63" t="s">
        <v>74</v>
      </c>
      <c r="H67" s="63" t="s">
        <v>74</v>
      </c>
      <c r="I67" s="63" t="s">
        <v>74</v>
      </c>
      <c r="J67" s="64" t="s">
        <v>74</v>
      </c>
      <c r="K67" s="65" t="s">
        <v>74</v>
      </c>
    </row>
    <row r="68" spans="2:11" ht="30" customHeight="1" x14ac:dyDescent="0.45">
      <c r="B68" s="55"/>
      <c r="C68" s="21" t="s">
        <v>103</v>
      </c>
      <c r="D68" s="43" t="str">
        <f ca="1">IFERROR(__xludf.DUMMYFUNCTION("GOOGLETRANSLATE(D67,""tr"",""en"")"),"Acting in accordance with social, scientific and ethical values ​​when evaluating legal information.")</f>
        <v>Acting in accordance with social, scientific and ethical values ​​when evaluating legal information.</v>
      </c>
      <c r="E68" s="44"/>
      <c r="F68" s="45"/>
      <c r="G68" s="61"/>
      <c r="H68" s="61"/>
      <c r="I68" s="61"/>
      <c r="J68" s="61"/>
      <c r="K68" s="62"/>
    </row>
    <row r="69" spans="2:11" ht="30" customHeight="1" x14ac:dyDescent="0.45">
      <c r="B69" s="55"/>
      <c r="C69" s="22" t="s">
        <v>104</v>
      </c>
      <c r="D69" s="40" t="s">
        <v>105</v>
      </c>
      <c r="E69" s="41"/>
      <c r="F69" s="42"/>
      <c r="G69" s="63" t="s">
        <v>74</v>
      </c>
      <c r="H69" s="63" t="s">
        <v>74</v>
      </c>
      <c r="I69" s="63" t="s">
        <v>74</v>
      </c>
      <c r="J69" s="64" t="s">
        <v>74</v>
      </c>
      <c r="K69" s="65" t="s">
        <v>74</v>
      </c>
    </row>
    <row r="70" spans="2:11" ht="30" customHeight="1" x14ac:dyDescent="0.45">
      <c r="B70" s="55"/>
      <c r="C70" s="23" t="s">
        <v>106</v>
      </c>
      <c r="D70" s="43" t="str">
        <f ca="1">IFERROR(__xludf.DUMMYFUNCTION("GOOGLETRANSLATE(D69,""tr"",""en"")"),"The awareness of identifying, evaluating and solving legal problems according to the general principles of law, de lege feranda and de lege lata; the ability to take into account not only the national but also the international aspects of law and to give "&amp;"importance to conscientious opinion when making decisions.")</f>
        <v>The awareness of identifying, evaluating and solving legal problems according to the general principles of law, de lege feranda and de lege lata; the ability to take into account not only the national but also the international aspects of law and to give importance to conscientious opinion when making decisions.</v>
      </c>
      <c r="E70" s="44"/>
      <c r="F70" s="45"/>
      <c r="G70" s="61"/>
      <c r="H70" s="61"/>
      <c r="I70" s="61"/>
      <c r="J70" s="61"/>
      <c r="K70" s="62"/>
    </row>
    <row r="71" spans="2:11" ht="30" customHeight="1" x14ac:dyDescent="0.45">
      <c r="B71" s="55"/>
      <c r="C71" s="22" t="s">
        <v>107</v>
      </c>
      <c r="D71" s="40" t="s">
        <v>108</v>
      </c>
      <c r="E71" s="41"/>
      <c r="F71" s="42"/>
      <c r="G71" s="63" t="s">
        <v>74</v>
      </c>
      <c r="H71" s="63" t="s">
        <v>74</v>
      </c>
      <c r="I71" s="63" t="s">
        <v>74</v>
      </c>
      <c r="J71" s="64" t="s">
        <v>74</v>
      </c>
      <c r="K71" s="65" t="s">
        <v>74</v>
      </c>
    </row>
    <row r="72" spans="2:11" ht="30" customHeight="1" x14ac:dyDescent="0.45">
      <c r="B72" s="56"/>
      <c r="C72" s="24" t="s">
        <v>109</v>
      </c>
      <c r="D72" s="43" t="str">
        <f ca="1">IFERROR(__xludf.DUMMYFUNCTION("GOOGLETRANSLATE(D71,""tr"",""en"")"),"Ability to criticize legal disputes by evaluating legislative texts, judicial decisions and different opinions in the doctrine from an analytical perspective, to form one's own opinions, to identify legal deficiencies and to make recommendations.")</f>
        <v>Ability to criticize legal disputes by evaluating legislative texts, judicial decisions and different opinions in the doctrine from an analytical perspective, to form one's own opinions, to identify legal deficiencies and to make recommendations.</v>
      </c>
      <c r="E72" s="44"/>
      <c r="F72" s="45"/>
      <c r="G72" s="66"/>
      <c r="H72" s="66"/>
      <c r="I72" s="66"/>
      <c r="J72" s="66"/>
      <c r="K72" s="47"/>
    </row>
    <row r="73" spans="2:11" ht="30" customHeight="1" x14ac:dyDescent="0.45">
      <c r="B73" s="85" t="s">
        <v>110</v>
      </c>
      <c r="C73" s="25" t="s">
        <v>111</v>
      </c>
      <c r="D73" s="110" t="s">
        <v>112</v>
      </c>
      <c r="E73" s="111"/>
      <c r="F73" s="102"/>
      <c r="G73" s="68" t="s">
        <v>74</v>
      </c>
      <c r="H73" s="68" t="s">
        <v>74</v>
      </c>
      <c r="I73" s="68" t="s">
        <v>74</v>
      </c>
      <c r="J73" s="68" t="s">
        <v>74</v>
      </c>
      <c r="K73" s="69"/>
    </row>
    <row r="74" spans="2:11" ht="30" customHeight="1" x14ac:dyDescent="0.45">
      <c r="B74" s="55"/>
      <c r="C74" s="19" t="s">
        <v>113</v>
      </c>
      <c r="D74" s="43" t="str">
        <f ca="1">IFERROR(__xludf.DUMMYFUNCTION("GOOGLETRANSLATE(D73,""tr"",""en"")"),"Ability to perceive problems in different branches of law, to characterize complex problems encountered in practice and to produce solutions.")</f>
        <v>Ability to perceive problems in different branches of law, to characterize complex problems encountered in practice and to produce solutions.</v>
      </c>
      <c r="E74" s="44"/>
      <c r="F74" s="45"/>
      <c r="G74" s="61"/>
      <c r="H74" s="61"/>
      <c r="I74" s="61"/>
      <c r="J74" s="61"/>
      <c r="K74" s="62"/>
    </row>
    <row r="75" spans="2:11" ht="30" customHeight="1" x14ac:dyDescent="0.45">
      <c r="B75" s="55"/>
      <c r="C75" s="20" t="s">
        <v>114</v>
      </c>
      <c r="D75" s="40" t="s">
        <v>115</v>
      </c>
      <c r="E75" s="41"/>
      <c r="F75" s="42"/>
      <c r="G75" s="64" t="s">
        <v>74</v>
      </c>
      <c r="H75" s="64" t="s">
        <v>74</v>
      </c>
      <c r="I75" s="64" t="s">
        <v>74</v>
      </c>
      <c r="J75" s="64" t="s">
        <v>74</v>
      </c>
      <c r="K75" s="65" t="s">
        <v>74</v>
      </c>
    </row>
    <row r="76" spans="2:11" ht="30" customHeight="1" x14ac:dyDescent="0.45">
      <c r="B76" s="55"/>
      <c r="C76" s="21" t="s">
        <v>116</v>
      </c>
      <c r="D76" s="43" t="str">
        <f ca="1">IFERROR(__xludf.DUMMYFUNCTION("GOOGLETRANSLATE(D75,""tr"",""en"")"),"As an individual with social responsibility awareness, the ability to participate in law-related projects and various activities and to effectively transfer legal knowledge to the necessary places (private sector, public sector).")</f>
        <v>As an individual with social responsibility awareness, the ability to participate in law-related projects and various activities and to effectively transfer legal knowledge to the necessary places (private sector, public sector).</v>
      </c>
      <c r="E76" s="44"/>
      <c r="F76" s="45"/>
      <c r="G76" s="61"/>
      <c r="H76" s="61"/>
      <c r="I76" s="61"/>
      <c r="J76" s="61"/>
      <c r="K76" s="62"/>
    </row>
    <row r="77" spans="2:11" ht="30" customHeight="1" x14ac:dyDescent="0.45">
      <c r="B77" s="55"/>
      <c r="C77" s="20" t="s">
        <v>117</v>
      </c>
      <c r="D77" s="40" t="s">
        <v>118</v>
      </c>
      <c r="E77" s="41"/>
      <c r="F77" s="42"/>
      <c r="G77" s="64" t="s">
        <v>74</v>
      </c>
      <c r="H77" s="64" t="s">
        <v>74</v>
      </c>
      <c r="I77" s="64"/>
      <c r="J77" s="64"/>
      <c r="K77" s="65" t="s">
        <v>74</v>
      </c>
    </row>
    <row r="78" spans="2:11" ht="30" customHeight="1" x14ac:dyDescent="0.45">
      <c r="B78" s="55"/>
      <c r="C78" s="21" t="s">
        <v>119</v>
      </c>
      <c r="D78" s="43" t="str">
        <f ca="1">IFERROR(__xludf.DUMMYFUNCTION("GOOGLETRANSLATE(D77,""tr"",""en"")"),"Knowledge at a level that will enable you to benefit from developing information technology in the use of legal resources.")</f>
        <v>Knowledge at a level that will enable you to benefit from developing information technology in the use of legal resources.</v>
      </c>
      <c r="E78" s="44"/>
      <c r="F78" s="45"/>
      <c r="G78" s="61"/>
      <c r="H78" s="61"/>
      <c r="I78" s="61"/>
      <c r="J78" s="61"/>
      <c r="K78" s="62"/>
    </row>
    <row r="79" spans="2:11" ht="30" customHeight="1" x14ac:dyDescent="0.45">
      <c r="B79" s="55"/>
      <c r="C79" s="22" t="s">
        <v>120</v>
      </c>
      <c r="D79" s="40" t="s">
        <v>121</v>
      </c>
      <c r="E79" s="41"/>
      <c r="F79" s="42"/>
      <c r="G79" s="64" t="s">
        <v>74</v>
      </c>
      <c r="H79" s="64" t="s">
        <v>74</v>
      </c>
      <c r="I79" s="64" t="s">
        <v>74</v>
      </c>
      <c r="J79" s="64" t="s">
        <v>74</v>
      </c>
      <c r="K79" s="65" t="s">
        <v>74</v>
      </c>
    </row>
    <row r="80" spans="2:11" ht="30" customHeight="1" x14ac:dyDescent="0.45">
      <c r="B80" s="56"/>
      <c r="C80" s="19" t="s">
        <v>122</v>
      </c>
      <c r="D80" s="43" t="str">
        <f ca="1">IFERROR(__xludf.DUMMYFUNCTION("GOOGLETRANSLATE(D79,""tr"",""en"")"),"Awareness of understanding the development and change of society, its problems and contributing to the solution of problems through legal solutions when necessary.")</f>
        <v>Awareness of understanding the development and change of society, its problems and contributing to the solution of problems through legal solutions when necessary.</v>
      </c>
      <c r="E80" s="44"/>
      <c r="F80" s="45"/>
      <c r="G80" s="61"/>
      <c r="H80" s="61"/>
      <c r="I80" s="61"/>
      <c r="J80" s="61"/>
      <c r="K80" s="62"/>
    </row>
    <row r="81" spans="2:12" ht="15.75" customHeight="1" x14ac:dyDescent="0.45">
      <c r="B81" s="70" t="s">
        <v>123</v>
      </c>
      <c r="C81" s="49"/>
      <c r="D81" s="49"/>
      <c r="E81" s="49"/>
      <c r="F81" s="49"/>
      <c r="G81" s="49"/>
      <c r="H81" s="49"/>
      <c r="I81" s="49"/>
      <c r="J81" s="49"/>
      <c r="K81" s="50"/>
    </row>
    <row r="82" spans="2:12" ht="15.75" customHeight="1" x14ac:dyDescent="0.45">
      <c r="B82" s="71" t="s">
        <v>124</v>
      </c>
      <c r="C82" s="52"/>
      <c r="D82" s="52"/>
      <c r="E82" s="52"/>
      <c r="F82" s="52"/>
      <c r="G82" s="52"/>
      <c r="H82" s="52"/>
      <c r="I82" s="52"/>
      <c r="J82" s="52"/>
      <c r="K82" s="53"/>
    </row>
    <row r="83" spans="2:12" ht="32.25" customHeight="1" x14ac:dyDescent="0.45">
      <c r="B83" s="78" t="s">
        <v>125</v>
      </c>
      <c r="C83" s="9" t="s">
        <v>126</v>
      </c>
      <c r="D83" s="9" t="s">
        <v>127</v>
      </c>
      <c r="E83" s="103" t="s">
        <v>128</v>
      </c>
      <c r="F83" s="59"/>
      <c r="G83" s="9" t="s">
        <v>129</v>
      </c>
      <c r="H83" s="9" t="s">
        <v>130</v>
      </c>
      <c r="I83" s="9" t="s">
        <v>131</v>
      </c>
      <c r="J83" s="9" t="s">
        <v>132</v>
      </c>
      <c r="K83" s="10" t="s">
        <v>133</v>
      </c>
    </row>
    <row r="84" spans="2:12" ht="15.75" customHeight="1" x14ac:dyDescent="0.45">
      <c r="B84" s="79"/>
      <c r="C84" s="77" t="s">
        <v>134</v>
      </c>
      <c r="D84" s="112">
        <v>1</v>
      </c>
      <c r="E84" s="75" t="s">
        <v>135</v>
      </c>
      <c r="F84" s="42"/>
      <c r="G84" s="74" t="s">
        <v>74</v>
      </c>
      <c r="H84" s="74" t="s">
        <v>74</v>
      </c>
      <c r="I84" s="74" t="s">
        <v>74</v>
      </c>
      <c r="J84" s="72" t="s">
        <v>74</v>
      </c>
      <c r="K84" s="73" t="s">
        <v>74</v>
      </c>
    </row>
    <row r="85" spans="2:12" ht="15.75" customHeight="1" x14ac:dyDescent="0.45">
      <c r="B85" s="79"/>
      <c r="C85" s="61"/>
      <c r="D85" s="61"/>
      <c r="E85" s="76" t="str">
        <f ca="1">IFERROR(__xludf.DUMMYFUNCTION("GOOGLETRANSLATE(E84,""tr"",""en"")"),"Introduction to Property Law and Basic Concepts")</f>
        <v>Introduction to Property Law and Basic Concepts</v>
      </c>
      <c r="F85" s="45"/>
      <c r="G85" s="61"/>
      <c r="H85" s="61"/>
      <c r="I85" s="61"/>
      <c r="J85" s="61"/>
      <c r="K85" s="62"/>
      <c r="L85" s="26"/>
    </row>
    <row r="86" spans="2:12" ht="15.75" customHeight="1" x14ac:dyDescent="0.45">
      <c r="B86" s="79"/>
      <c r="C86" s="77" t="s">
        <v>136</v>
      </c>
      <c r="D86" s="112">
        <v>2</v>
      </c>
      <c r="E86" s="75" t="s">
        <v>137</v>
      </c>
      <c r="F86" s="42"/>
      <c r="G86" s="74" t="s">
        <v>74</v>
      </c>
      <c r="H86" s="74"/>
      <c r="I86" s="74"/>
      <c r="J86" s="74"/>
      <c r="K86" s="123"/>
      <c r="L86" s="26"/>
    </row>
    <row r="87" spans="2:12" ht="15.75" customHeight="1" x14ac:dyDescent="0.45">
      <c r="B87" s="79"/>
      <c r="C87" s="61"/>
      <c r="D87" s="61"/>
      <c r="E87" s="76" t="str">
        <f ca="1">IFERROR(__xludf.DUMMYFUNCTION("GOOGLETRANSLATE(E86,""tr"",""en"")"),"Principles Governing Property Law")</f>
        <v>Principles Governing Property Law</v>
      </c>
      <c r="F87" s="45"/>
      <c r="G87" s="61"/>
      <c r="H87" s="61"/>
      <c r="I87" s="61"/>
      <c r="J87" s="61"/>
      <c r="K87" s="117"/>
      <c r="L87" s="26"/>
    </row>
    <row r="88" spans="2:12" ht="15.75" customHeight="1" x14ac:dyDescent="0.45">
      <c r="B88" s="79"/>
      <c r="C88" s="77" t="s">
        <v>138</v>
      </c>
      <c r="D88" s="112">
        <v>3</v>
      </c>
      <c r="E88" s="75" t="s">
        <v>139</v>
      </c>
      <c r="F88" s="42"/>
      <c r="G88" s="74" t="s">
        <v>74</v>
      </c>
      <c r="H88" s="74" t="s">
        <v>74</v>
      </c>
      <c r="I88" s="74"/>
      <c r="J88" s="74"/>
      <c r="K88" s="123" t="s">
        <v>74</v>
      </c>
      <c r="L88" s="26"/>
    </row>
    <row r="89" spans="2:12" ht="15.75" customHeight="1" x14ac:dyDescent="0.45">
      <c r="B89" s="79"/>
      <c r="C89" s="61"/>
      <c r="D89" s="61"/>
      <c r="E89" s="76" t="str">
        <f ca="1">IFERROR(__xludf.DUMMYFUNCTION("GOOGLETRANSLATE(E88,""tr"",""en"")"),"Possession")</f>
        <v>Possession</v>
      </c>
      <c r="F89" s="45"/>
      <c r="G89" s="61"/>
      <c r="H89" s="61"/>
      <c r="I89" s="61"/>
      <c r="J89" s="61"/>
      <c r="K89" s="117"/>
      <c r="L89" s="26"/>
    </row>
    <row r="90" spans="2:12" ht="15.75" customHeight="1" x14ac:dyDescent="0.45">
      <c r="B90" s="79"/>
      <c r="C90" s="77" t="s">
        <v>140</v>
      </c>
      <c r="D90" s="112">
        <v>4</v>
      </c>
      <c r="E90" s="75" t="s">
        <v>141</v>
      </c>
      <c r="F90" s="42"/>
      <c r="G90" s="74" t="s">
        <v>74</v>
      </c>
      <c r="H90" s="74" t="s">
        <v>74</v>
      </c>
      <c r="I90" s="74"/>
      <c r="J90" s="74"/>
      <c r="K90" s="123" t="s">
        <v>74</v>
      </c>
      <c r="L90" s="26"/>
    </row>
    <row r="91" spans="2:12" ht="15.75" customHeight="1" x14ac:dyDescent="0.45">
      <c r="B91" s="79"/>
      <c r="C91" s="61"/>
      <c r="D91" s="61"/>
      <c r="E91" s="76" t="str">
        <f ca="1">IFERROR(__xludf.DUMMYFUNCTION("GOOGLETRANSLATE(E90,""tr"",""en"")"),"Cases Protecting Possession")</f>
        <v>Cases Protecting Possession</v>
      </c>
      <c r="F91" s="45"/>
      <c r="G91" s="61"/>
      <c r="H91" s="61"/>
      <c r="I91" s="61"/>
      <c r="J91" s="61"/>
      <c r="K91" s="117"/>
      <c r="L91" s="26"/>
    </row>
    <row r="92" spans="2:12" ht="15.75" customHeight="1" x14ac:dyDescent="0.45">
      <c r="B92" s="79"/>
      <c r="C92" s="77" t="s">
        <v>142</v>
      </c>
      <c r="D92" s="112">
        <v>5</v>
      </c>
      <c r="E92" s="75" t="s">
        <v>143</v>
      </c>
      <c r="F92" s="42"/>
      <c r="G92" s="74" t="s">
        <v>74</v>
      </c>
      <c r="H92" s="74" t="s">
        <v>74</v>
      </c>
      <c r="I92" s="74" t="s">
        <v>74</v>
      </c>
      <c r="J92" s="74"/>
      <c r="K92" s="120" t="s">
        <v>74</v>
      </c>
      <c r="L92" s="26"/>
    </row>
    <row r="93" spans="2:12" ht="15.75" customHeight="1" x14ac:dyDescent="0.45">
      <c r="B93" s="79"/>
      <c r="C93" s="66"/>
      <c r="D93" s="66"/>
      <c r="E93" s="76" t="str">
        <f ca="1">IFERROR(__xludf.DUMMYFUNCTION("GOOGLETRANSLATE(E92,""tr"",""en"")"),"Possession as Presumption of Right")</f>
        <v>Possession as Presumption of Right</v>
      </c>
      <c r="F93" s="45"/>
      <c r="G93" s="66"/>
      <c r="H93" s="66"/>
      <c r="I93" s="66"/>
      <c r="J93" s="66"/>
      <c r="K93" s="47"/>
      <c r="L93" s="26"/>
    </row>
    <row r="94" spans="2:12" ht="15.75" customHeight="1" x14ac:dyDescent="0.45">
      <c r="B94" s="79"/>
      <c r="C94" s="160" t="s">
        <v>144</v>
      </c>
      <c r="D94" s="161">
        <v>6</v>
      </c>
      <c r="E94" s="101" t="s">
        <v>145</v>
      </c>
      <c r="F94" s="102"/>
      <c r="G94" s="115" t="s">
        <v>74</v>
      </c>
      <c r="H94" s="115"/>
      <c r="I94" s="115" t="s">
        <v>74</v>
      </c>
      <c r="J94" s="115"/>
      <c r="K94" s="116" t="s">
        <v>74</v>
      </c>
      <c r="L94" s="26"/>
    </row>
    <row r="95" spans="2:12" ht="15.75" customHeight="1" x14ac:dyDescent="0.45">
      <c r="B95" s="79"/>
      <c r="C95" s="61"/>
      <c r="D95" s="61"/>
      <c r="E95" s="76" t="str">
        <f ca="1">IFERROR(__xludf.DUMMYFUNCTION("GOOGLETRANSLATE(E94,""tr"",""en"")"),"Movable Case")</f>
        <v>Movable Case</v>
      </c>
      <c r="F95" s="45"/>
      <c r="G95" s="61"/>
      <c r="H95" s="61"/>
      <c r="I95" s="61"/>
      <c r="J95" s="61"/>
      <c r="K95" s="117"/>
      <c r="L95" s="26"/>
    </row>
    <row r="96" spans="2:12" ht="15.75" customHeight="1" x14ac:dyDescent="0.45">
      <c r="B96" s="79"/>
      <c r="C96" s="77" t="s">
        <v>146</v>
      </c>
      <c r="D96" s="63">
        <v>7</v>
      </c>
      <c r="E96" s="75" t="s">
        <v>147</v>
      </c>
      <c r="F96" s="42"/>
      <c r="G96" s="74" t="s">
        <v>74</v>
      </c>
      <c r="H96" s="74"/>
      <c r="I96" s="74" t="s">
        <v>74</v>
      </c>
      <c r="J96" s="72"/>
      <c r="K96" s="121" t="s">
        <v>74</v>
      </c>
      <c r="L96" s="26"/>
    </row>
    <row r="97" spans="2:12" ht="15.75" customHeight="1" x14ac:dyDescent="0.45">
      <c r="B97" s="79"/>
      <c r="C97" s="61"/>
      <c r="D97" s="61"/>
      <c r="E97" s="76" t="str">
        <f ca="1">IFERROR(__xludf.DUMMYFUNCTION("GOOGLETRANSLATE(E96,""tr"",""en"")"),"Unjust Possessor's Restitution Debt")</f>
        <v>Unjust Possessor's Restitution Debt</v>
      </c>
      <c r="F97" s="45"/>
      <c r="G97" s="61"/>
      <c r="H97" s="61"/>
      <c r="I97" s="61"/>
      <c r="J97" s="61"/>
      <c r="K97" s="122"/>
      <c r="L97" s="26"/>
    </row>
    <row r="98" spans="2:12" ht="15.75" customHeight="1" x14ac:dyDescent="0.45">
      <c r="B98" s="79"/>
      <c r="C98" s="77" t="s">
        <v>148</v>
      </c>
      <c r="D98" s="63">
        <v>8</v>
      </c>
      <c r="E98" s="75" t="s">
        <v>149</v>
      </c>
      <c r="F98" s="42"/>
      <c r="G98" s="74" t="s">
        <v>74</v>
      </c>
      <c r="H98" s="74" t="s">
        <v>74</v>
      </c>
      <c r="I98" s="74" t="s">
        <v>74</v>
      </c>
      <c r="J98" s="74" t="s">
        <v>74</v>
      </c>
      <c r="K98" s="123" t="s">
        <v>74</v>
      </c>
      <c r="L98" s="26"/>
    </row>
    <row r="99" spans="2:12" ht="15.75" customHeight="1" x14ac:dyDescent="0.45">
      <c r="B99" s="79"/>
      <c r="C99" s="61"/>
      <c r="D99" s="61"/>
      <c r="E99" s="76" t="str">
        <f ca="1">IFERROR(__xludf.DUMMYFUNCTION("GOOGLETRANSLATE(E98,""tr"",""en"")"),"Midterm Exam")</f>
        <v>Midterm Exam</v>
      </c>
      <c r="F99" s="45"/>
      <c r="G99" s="61"/>
      <c r="H99" s="61"/>
      <c r="I99" s="61"/>
      <c r="J99" s="61"/>
      <c r="K99" s="117"/>
      <c r="L99" s="26"/>
    </row>
    <row r="100" spans="2:12" ht="15.75" customHeight="1" x14ac:dyDescent="0.45">
      <c r="B100" s="79"/>
      <c r="C100" s="77" t="s">
        <v>150</v>
      </c>
      <c r="D100" s="63">
        <v>9</v>
      </c>
      <c r="E100" s="75" t="s">
        <v>151</v>
      </c>
      <c r="F100" s="42"/>
      <c r="G100" s="74" t="s">
        <v>74</v>
      </c>
      <c r="H100" s="74"/>
      <c r="I100" s="74" t="s">
        <v>74</v>
      </c>
      <c r="J100" s="74" t="s">
        <v>74</v>
      </c>
      <c r="K100" s="123" t="s">
        <v>74</v>
      </c>
      <c r="L100" s="26"/>
    </row>
    <row r="101" spans="2:12" ht="15.75" customHeight="1" x14ac:dyDescent="0.45">
      <c r="B101" s="79"/>
      <c r="C101" s="61"/>
      <c r="D101" s="61"/>
      <c r="E101" s="76" t="str">
        <f ca="1">IFERROR(__xludf.DUMMYFUNCTION("GOOGLETRANSLATE(E100,""tr"",""en"")"),"Entry to Land Registry")</f>
        <v>Entry to Land Registry</v>
      </c>
      <c r="F101" s="45"/>
      <c r="G101" s="61"/>
      <c r="H101" s="61"/>
      <c r="I101" s="61"/>
      <c r="J101" s="61"/>
      <c r="K101" s="117"/>
      <c r="L101" s="26"/>
    </row>
    <row r="102" spans="2:12" ht="15.75" customHeight="1" x14ac:dyDescent="0.45">
      <c r="B102" s="79"/>
      <c r="C102" s="77" t="s">
        <v>152</v>
      </c>
      <c r="D102" s="63">
        <v>10</v>
      </c>
      <c r="E102" s="75" t="s">
        <v>153</v>
      </c>
      <c r="F102" s="42"/>
      <c r="G102" s="74" t="s">
        <v>74</v>
      </c>
      <c r="H102" s="74"/>
      <c r="I102" s="74" t="s">
        <v>74</v>
      </c>
      <c r="J102" s="74" t="s">
        <v>74</v>
      </c>
      <c r="K102" s="123" t="s">
        <v>74</v>
      </c>
      <c r="L102" s="26"/>
    </row>
    <row r="103" spans="2:12" ht="15.75" customHeight="1" x14ac:dyDescent="0.45">
      <c r="B103" s="79"/>
      <c r="C103" s="61"/>
      <c r="D103" s="61"/>
      <c r="E103" s="76" t="str">
        <f ca="1">IFERROR(__xludf.DUMMYFUNCTION("GOOGLETRANSLATE(E102,""tr"",""en"")"),"Basic Records Made in the Land Registry")</f>
        <v>Basic Records Made in the Land Registry</v>
      </c>
      <c r="F103" s="45"/>
      <c r="G103" s="61"/>
      <c r="H103" s="61"/>
      <c r="I103" s="61"/>
      <c r="J103" s="61"/>
      <c r="K103" s="117"/>
      <c r="L103" s="26"/>
    </row>
    <row r="104" spans="2:12" ht="15.75" customHeight="1" x14ac:dyDescent="0.45">
      <c r="B104" s="79"/>
      <c r="C104" s="77" t="s">
        <v>154</v>
      </c>
      <c r="D104" s="63">
        <v>11</v>
      </c>
      <c r="E104" s="75" t="s">
        <v>155</v>
      </c>
      <c r="F104" s="42"/>
      <c r="G104" s="74" t="s">
        <v>74</v>
      </c>
      <c r="H104" s="74"/>
      <c r="I104" s="74"/>
      <c r="J104" s="74" t="s">
        <v>74</v>
      </c>
      <c r="K104" s="123" t="s">
        <v>74</v>
      </c>
      <c r="L104" s="26"/>
    </row>
    <row r="105" spans="2:12" ht="15.75" customHeight="1" x14ac:dyDescent="0.45">
      <c r="B105" s="79"/>
      <c r="C105" s="61"/>
      <c r="D105" s="61"/>
      <c r="E105" s="76" t="str">
        <f ca="1">IFERROR(__xludf.DUMMYFUNCTION("GOOGLETRANSLATE(E104,""tr"",""en"")"),"Registration and Cancellation")</f>
        <v>Registration and Cancellation</v>
      </c>
      <c r="F105" s="45"/>
      <c r="G105" s="61"/>
      <c r="H105" s="61"/>
      <c r="I105" s="61"/>
      <c r="J105" s="61"/>
      <c r="K105" s="117"/>
      <c r="L105" s="26"/>
    </row>
    <row r="106" spans="2:12" ht="15.75" customHeight="1" x14ac:dyDescent="0.45">
      <c r="B106" s="79"/>
      <c r="C106" s="77" t="s">
        <v>156</v>
      </c>
      <c r="D106" s="63">
        <v>12</v>
      </c>
      <c r="E106" s="75" t="s">
        <v>157</v>
      </c>
      <c r="F106" s="42"/>
      <c r="G106" s="74" t="s">
        <v>74</v>
      </c>
      <c r="H106" s="74"/>
      <c r="I106" s="74"/>
      <c r="J106" s="74" t="s">
        <v>74</v>
      </c>
      <c r="K106" s="123" t="s">
        <v>74</v>
      </c>
      <c r="L106" s="26"/>
    </row>
    <row r="107" spans="2:12" ht="15.75" customHeight="1" x14ac:dyDescent="0.45">
      <c r="B107" s="79"/>
      <c r="C107" s="61"/>
      <c r="D107" s="61"/>
      <c r="E107" s="76" t="str">
        <f ca="1">IFERROR(__xludf.DUMMYFUNCTION("GOOGLETRANSLATE(E106,""tr"",""en"")"),"Other Records Made in the Land Registry: Comments, Declarations, Opinions")</f>
        <v>Other Records Made in the Land Registry: Comments, Declarations, Opinions</v>
      </c>
      <c r="F107" s="45"/>
      <c r="G107" s="61"/>
      <c r="H107" s="61"/>
      <c r="I107" s="61"/>
      <c r="J107" s="61"/>
      <c r="K107" s="117"/>
      <c r="L107" s="26"/>
    </row>
    <row r="108" spans="2:12" ht="15.75" customHeight="1" x14ac:dyDescent="0.45">
      <c r="B108" s="79"/>
      <c r="C108" s="77" t="s">
        <v>158</v>
      </c>
      <c r="D108" s="63">
        <v>13</v>
      </c>
      <c r="E108" s="75" t="s">
        <v>159</v>
      </c>
      <c r="F108" s="42"/>
      <c r="G108" s="74" t="s">
        <v>74</v>
      </c>
      <c r="H108" s="74"/>
      <c r="I108" s="74" t="s">
        <v>74</v>
      </c>
      <c r="J108" s="74" t="s">
        <v>74</v>
      </c>
      <c r="K108" s="123" t="s">
        <v>74</v>
      </c>
      <c r="L108" s="26"/>
    </row>
    <row r="109" spans="2:12" ht="15.75" customHeight="1" x14ac:dyDescent="0.45">
      <c r="B109" s="79"/>
      <c r="C109" s="61"/>
      <c r="D109" s="61"/>
      <c r="E109" s="76" t="str">
        <f ca="1">IFERROR(__xludf.DUMMYFUNCTION("GOOGLETRANSLATE(E108,""tr"",""en"")"),"Invalidity of Records Made in the Land Registry")</f>
        <v>Invalidity of Records Made in the Land Registry</v>
      </c>
      <c r="F109" s="45"/>
      <c r="G109" s="61"/>
      <c r="H109" s="61"/>
      <c r="I109" s="61"/>
      <c r="J109" s="61"/>
      <c r="K109" s="117"/>
      <c r="L109" s="26"/>
    </row>
    <row r="110" spans="2:12" ht="15.75" customHeight="1" x14ac:dyDescent="0.45">
      <c r="B110" s="79"/>
      <c r="C110" s="77" t="s">
        <v>160</v>
      </c>
      <c r="D110" s="63">
        <v>14</v>
      </c>
      <c r="E110" s="75" t="s">
        <v>161</v>
      </c>
      <c r="F110" s="42"/>
      <c r="G110" s="115" t="s">
        <v>74</v>
      </c>
      <c r="H110" s="115"/>
      <c r="I110" s="115" t="s">
        <v>74</v>
      </c>
      <c r="J110" s="115" t="s">
        <v>74</v>
      </c>
      <c r="K110" s="116" t="s">
        <v>74</v>
      </c>
      <c r="L110" s="26"/>
    </row>
    <row r="111" spans="2:12" ht="15.75" customHeight="1" x14ac:dyDescent="0.45">
      <c r="B111" s="79"/>
      <c r="C111" s="61"/>
      <c r="D111" s="61"/>
      <c r="E111" s="76" t="str">
        <f ca="1">IFERROR(__xludf.DUMMYFUNCTION("GOOGLETRANSLATE(E110,""tr"",""en"")"),"Correction of Land Registry Case")</f>
        <v>Correction of Land Registry Case</v>
      </c>
      <c r="F111" s="45"/>
      <c r="G111" s="61"/>
      <c r="H111" s="61"/>
      <c r="I111" s="61"/>
      <c r="J111" s="61"/>
      <c r="K111" s="117"/>
      <c r="L111" s="26"/>
    </row>
    <row r="112" spans="2:12" ht="15.75" customHeight="1" x14ac:dyDescent="0.45">
      <c r="B112" s="79"/>
      <c r="C112" s="77" t="s">
        <v>162</v>
      </c>
      <c r="D112" s="63">
        <v>15</v>
      </c>
      <c r="E112" s="101" t="s">
        <v>163</v>
      </c>
      <c r="F112" s="102"/>
      <c r="G112" s="115" t="s">
        <v>74</v>
      </c>
      <c r="H112" s="115" t="s">
        <v>74</v>
      </c>
      <c r="I112" s="115" t="s">
        <v>74</v>
      </c>
      <c r="J112" s="115" t="s">
        <v>74</v>
      </c>
      <c r="K112" s="116" t="s">
        <v>74</v>
      </c>
      <c r="L112" s="26"/>
    </row>
    <row r="113" spans="2:12" ht="15.75" customHeight="1" x14ac:dyDescent="0.45">
      <c r="B113" s="80"/>
      <c r="C113" s="61"/>
      <c r="D113" s="61"/>
      <c r="E113" s="76" t="str">
        <f ca="1">IFERROR(__xludf.DUMMYFUNCTION("GOOGLETRANSLATE(E112,""tr"",""en"")"),"Review of Supreme Court Decisions on the Subjects Covered")</f>
        <v>Review of Supreme Court Decisions on the Subjects Covered</v>
      </c>
      <c r="F113" s="45"/>
      <c r="G113" s="66"/>
      <c r="H113" s="66"/>
      <c r="I113" s="66"/>
      <c r="J113" s="66"/>
      <c r="K113" s="118"/>
      <c r="L113" s="26"/>
    </row>
    <row r="114" spans="2:12" ht="27" customHeight="1" x14ac:dyDescent="0.45">
      <c r="B114" s="78" t="s">
        <v>164</v>
      </c>
      <c r="C114" s="27" t="s">
        <v>165</v>
      </c>
      <c r="D114" s="103" t="s">
        <v>166</v>
      </c>
      <c r="E114" s="58"/>
      <c r="F114" s="27" t="s">
        <v>167</v>
      </c>
      <c r="G114" s="103" t="s">
        <v>168</v>
      </c>
      <c r="H114" s="58"/>
      <c r="I114" s="59"/>
      <c r="J114" s="124" t="s">
        <v>169</v>
      </c>
      <c r="K114" s="125"/>
    </row>
    <row r="115" spans="2:12" ht="24" customHeight="1" x14ac:dyDescent="0.45">
      <c r="B115" s="79"/>
      <c r="C115" s="77" t="s">
        <v>170</v>
      </c>
      <c r="D115" s="75" t="s">
        <v>149</v>
      </c>
      <c r="E115" s="42"/>
      <c r="F115" s="104">
        <v>0.4</v>
      </c>
      <c r="G115" s="119" t="s">
        <v>171</v>
      </c>
      <c r="H115" s="41"/>
      <c r="I115" s="42"/>
      <c r="J115" s="126" t="s">
        <v>172</v>
      </c>
      <c r="K115" s="127"/>
    </row>
    <row r="116" spans="2:12" ht="15.75" customHeight="1" x14ac:dyDescent="0.45">
      <c r="B116" s="79"/>
      <c r="C116" s="61"/>
      <c r="D116" s="76" t="s">
        <v>173</v>
      </c>
      <c r="E116" s="45"/>
      <c r="F116" s="61"/>
      <c r="G116" s="117"/>
      <c r="H116" s="44"/>
      <c r="I116" s="45"/>
      <c r="J116" s="128"/>
      <c r="K116" s="129"/>
    </row>
    <row r="117" spans="2:12" ht="26.25" customHeight="1" x14ac:dyDescent="0.45">
      <c r="B117" s="79"/>
      <c r="C117" s="77" t="s">
        <v>174</v>
      </c>
      <c r="D117" s="75" t="s">
        <v>175</v>
      </c>
      <c r="E117" s="42"/>
      <c r="F117" s="105"/>
      <c r="G117" s="119" t="s">
        <v>176</v>
      </c>
      <c r="H117" s="41"/>
      <c r="I117" s="42"/>
      <c r="J117" s="128"/>
      <c r="K117" s="129"/>
    </row>
    <row r="118" spans="2:12" ht="15.75" customHeight="1" x14ac:dyDescent="0.45">
      <c r="B118" s="79"/>
      <c r="C118" s="61"/>
      <c r="D118" s="76" t="s">
        <v>177</v>
      </c>
      <c r="E118" s="45"/>
      <c r="F118" s="61"/>
      <c r="G118" s="130" t="s">
        <v>176</v>
      </c>
      <c r="H118" s="44"/>
      <c r="I118" s="45"/>
      <c r="J118" s="128"/>
      <c r="K118" s="129"/>
    </row>
    <row r="119" spans="2:12" ht="24" customHeight="1" x14ac:dyDescent="0.45">
      <c r="B119" s="79"/>
      <c r="C119" s="77" t="s">
        <v>178</v>
      </c>
      <c r="D119" s="75" t="s">
        <v>179</v>
      </c>
      <c r="E119" s="42"/>
      <c r="F119" s="105">
        <v>0.6</v>
      </c>
      <c r="G119" s="119" t="s">
        <v>171</v>
      </c>
      <c r="H119" s="41"/>
      <c r="I119" s="42"/>
      <c r="J119" s="128"/>
      <c r="K119" s="129"/>
    </row>
    <row r="120" spans="2:12" ht="36" customHeight="1" x14ac:dyDescent="0.45">
      <c r="B120" s="79"/>
      <c r="C120" s="61"/>
      <c r="D120" s="76" t="s">
        <v>180</v>
      </c>
      <c r="E120" s="45"/>
      <c r="F120" s="61"/>
      <c r="G120" s="117"/>
      <c r="H120" s="44"/>
      <c r="I120" s="45"/>
      <c r="J120" s="128"/>
      <c r="K120" s="129"/>
    </row>
    <row r="121" spans="2:12" ht="15.75" customHeight="1" x14ac:dyDescent="0.45">
      <c r="B121" s="79"/>
      <c r="C121" s="113" t="s">
        <v>181</v>
      </c>
      <c r="D121" s="114"/>
      <c r="E121" s="114"/>
      <c r="F121" s="98"/>
      <c r="G121" s="131">
        <v>1</v>
      </c>
      <c r="H121" s="41"/>
      <c r="I121" s="41"/>
      <c r="J121" s="41"/>
      <c r="K121" s="127"/>
    </row>
    <row r="122" spans="2:12" ht="29.25" customHeight="1" x14ac:dyDescent="0.45">
      <c r="B122" s="7" t="s">
        <v>182</v>
      </c>
      <c r="C122" s="174" t="s">
        <v>183</v>
      </c>
      <c r="D122" s="109"/>
      <c r="E122" s="109"/>
      <c r="F122" s="109"/>
      <c r="G122" s="109"/>
      <c r="H122" s="109"/>
      <c r="I122" s="109"/>
      <c r="J122" s="109"/>
      <c r="K122" s="125"/>
    </row>
    <row r="123" spans="2:12" ht="15.75" customHeight="1" x14ac:dyDescent="0.45">
      <c r="B123" s="28" t="s">
        <v>184</v>
      </c>
      <c r="C123" s="76" t="str">
        <f ca="1">IFERROR(__xludf.DUMMYFUNCTION("GOOGLETRANSLATE(C122,""tr"",""en"")"),"Each course topic determined in the learning outcomes is tested with midterm and final exams. The weighted grade point average of each student is determined by the weights given to each learning assessment method.")</f>
        <v>Each course topic determined in the learning outcomes is tested with midterm and final exams. The weighted grade point average of each student is determined by the weights given to each learning assessment method.</v>
      </c>
      <c r="D123" s="44"/>
      <c r="E123" s="44"/>
      <c r="F123" s="44"/>
      <c r="G123" s="44"/>
      <c r="H123" s="44"/>
      <c r="I123" s="44"/>
      <c r="J123" s="44"/>
      <c r="K123" s="45"/>
    </row>
    <row r="124" spans="2:12" ht="15.75" customHeight="1" x14ac:dyDescent="0.45">
      <c r="B124" s="81" t="s">
        <v>185</v>
      </c>
      <c r="C124" s="175" t="s">
        <v>186</v>
      </c>
      <c r="D124" s="109"/>
      <c r="E124" s="109"/>
      <c r="F124" s="109"/>
      <c r="G124" s="100"/>
      <c r="H124" s="29" t="s">
        <v>187</v>
      </c>
      <c r="I124" s="29" t="s">
        <v>188</v>
      </c>
      <c r="J124" s="29" t="s">
        <v>187</v>
      </c>
      <c r="K124" s="30" t="s">
        <v>188</v>
      </c>
    </row>
    <row r="125" spans="2:12" ht="15.75" customHeight="1" x14ac:dyDescent="0.45">
      <c r="B125" s="55"/>
      <c r="C125" s="128"/>
      <c r="D125" s="111"/>
      <c r="E125" s="111"/>
      <c r="F125" s="111"/>
      <c r="G125" s="102"/>
      <c r="H125" s="31" t="s">
        <v>189</v>
      </c>
      <c r="I125" s="31" t="s">
        <v>190</v>
      </c>
      <c r="J125" s="31" t="s">
        <v>189</v>
      </c>
      <c r="K125" s="32" t="s">
        <v>190</v>
      </c>
    </row>
    <row r="126" spans="2:12" ht="15" customHeight="1" x14ac:dyDescent="0.45">
      <c r="B126" s="55"/>
      <c r="C126" s="128"/>
      <c r="D126" s="111"/>
      <c r="E126" s="111"/>
      <c r="F126" s="111"/>
      <c r="G126" s="102"/>
      <c r="H126" s="33" t="s">
        <v>191</v>
      </c>
      <c r="I126" s="33" t="s">
        <v>176</v>
      </c>
      <c r="J126" s="33" t="s">
        <v>192</v>
      </c>
      <c r="K126" s="34" t="s">
        <v>193</v>
      </c>
    </row>
    <row r="127" spans="2:12" ht="15.75" customHeight="1" x14ac:dyDescent="0.45">
      <c r="B127" s="55"/>
      <c r="C127" s="176" t="str">
        <f ca="1">IFERROR(__xludf.DUMMYFUNCTION("GOOGLETRANSLATE(C124,""tr"",""en"")"),"The relevant instructor determines one of the letter grades in the table above for the course taken by the student, by evaluating the student's success in midterm exams, mid-term studies and final exams, and by taking into account the general success leve"&amp;"l of the class.")</f>
        <v>The relevant instructor determines one of the letter grades in the table above for the course taken by the student, by evaluating the student's success in midterm exams, mid-term studies and final exams, and by taking into account the general success level of the class.</v>
      </c>
      <c r="D127" s="111"/>
      <c r="E127" s="111"/>
      <c r="F127" s="111"/>
      <c r="G127" s="102"/>
      <c r="H127" s="33" t="s">
        <v>194</v>
      </c>
      <c r="I127" s="33" t="s">
        <v>195</v>
      </c>
      <c r="J127" s="33" t="s">
        <v>196</v>
      </c>
      <c r="K127" s="34" t="s">
        <v>197</v>
      </c>
    </row>
    <row r="128" spans="2:12" ht="15.75" customHeight="1" x14ac:dyDescent="0.45">
      <c r="B128" s="55"/>
      <c r="C128" s="128"/>
      <c r="D128" s="111"/>
      <c r="E128" s="111"/>
      <c r="F128" s="111"/>
      <c r="G128" s="102"/>
      <c r="H128" s="33" t="s">
        <v>198</v>
      </c>
      <c r="I128" s="33" t="s">
        <v>199</v>
      </c>
      <c r="J128" s="33" t="s">
        <v>200</v>
      </c>
      <c r="K128" s="34" t="s">
        <v>201</v>
      </c>
    </row>
    <row r="129" spans="2:11" ht="15.75" customHeight="1" x14ac:dyDescent="0.45">
      <c r="B129" s="55"/>
      <c r="C129" s="128"/>
      <c r="D129" s="111"/>
      <c r="E129" s="111"/>
      <c r="F129" s="111"/>
      <c r="G129" s="102"/>
      <c r="H129" s="33" t="s">
        <v>202</v>
      </c>
      <c r="I129" s="33" t="s">
        <v>203</v>
      </c>
      <c r="J129" s="33" t="s">
        <v>204</v>
      </c>
      <c r="K129" s="34" t="s">
        <v>205</v>
      </c>
    </row>
    <row r="130" spans="2:11" ht="15.75" customHeight="1" x14ac:dyDescent="0.45">
      <c r="B130" s="55"/>
      <c r="C130" s="128"/>
      <c r="D130" s="111"/>
      <c r="E130" s="111"/>
      <c r="F130" s="111"/>
      <c r="G130" s="102"/>
      <c r="H130" s="33" t="s">
        <v>206</v>
      </c>
      <c r="I130" s="33" t="s">
        <v>207</v>
      </c>
      <c r="J130" s="33" t="s">
        <v>208</v>
      </c>
      <c r="K130" s="34" t="s">
        <v>209</v>
      </c>
    </row>
    <row r="131" spans="2:11" ht="27" customHeight="1" x14ac:dyDescent="0.45">
      <c r="B131" s="55"/>
      <c r="C131" s="117"/>
      <c r="D131" s="44"/>
      <c r="E131" s="44"/>
      <c r="F131" s="44"/>
      <c r="G131" s="45"/>
      <c r="H131" s="35" t="s">
        <v>210</v>
      </c>
      <c r="I131" s="35" t="s">
        <v>211</v>
      </c>
      <c r="J131" s="35" t="s">
        <v>212</v>
      </c>
      <c r="K131" s="36" t="s">
        <v>213</v>
      </c>
    </row>
    <row r="132" spans="2:11" ht="36" customHeight="1" x14ac:dyDescent="0.45">
      <c r="B132" s="82" t="s">
        <v>214</v>
      </c>
      <c r="C132" s="37" t="s">
        <v>165</v>
      </c>
      <c r="D132" s="96" t="s">
        <v>215</v>
      </c>
      <c r="E132" s="59"/>
      <c r="F132" s="103" t="s">
        <v>216</v>
      </c>
      <c r="G132" s="58"/>
      <c r="H132" s="58"/>
      <c r="I132" s="58"/>
      <c r="J132" s="59"/>
      <c r="K132" s="10" t="s">
        <v>217</v>
      </c>
    </row>
    <row r="133" spans="2:11" ht="15.75" customHeight="1" x14ac:dyDescent="0.45">
      <c r="B133" s="79"/>
      <c r="C133" s="177" t="s">
        <v>218</v>
      </c>
      <c r="D133" s="164"/>
      <c r="E133" s="164"/>
      <c r="F133" s="164"/>
      <c r="G133" s="164"/>
      <c r="H133" s="164"/>
      <c r="I133" s="164"/>
      <c r="J133" s="164"/>
      <c r="K133" s="166"/>
    </row>
    <row r="134" spans="2:11" ht="15.75" customHeight="1" x14ac:dyDescent="0.45">
      <c r="B134" s="79"/>
      <c r="C134" s="77">
        <v>1</v>
      </c>
      <c r="D134" s="94" t="s">
        <v>219</v>
      </c>
      <c r="E134" s="42"/>
      <c r="F134" s="147"/>
      <c r="G134" s="41"/>
      <c r="H134" s="41"/>
      <c r="I134" s="41"/>
      <c r="J134" s="42"/>
      <c r="K134" s="178">
        <v>102</v>
      </c>
    </row>
    <row r="135" spans="2:11" ht="15.75" customHeight="1" x14ac:dyDescent="0.45">
      <c r="B135" s="79"/>
      <c r="C135" s="61"/>
      <c r="D135" s="91" t="s">
        <v>220</v>
      </c>
      <c r="E135" s="45"/>
      <c r="F135" s="43"/>
      <c r="G135" s="44"/>
      <c r="H135" s="44"/>
      <c r="I135" s="44"/>
      <c r="J135" s="45"/>
      <c r="K135" s="62"/>
    </row>
    <row r="136" spans="2:11" ht="15.75" customHeight="1" x14ac:dyDescent="0.45">
      <c r="B136" s="79"/>
      <c r="C136" s="77">
        <v>2</v>
      </c>
      <c r="D136" s="106" t="s">
        <v>221</v>
      </c>
      <c r="E136" s="42"/>
      <c r="F136" s="147"/>
      <c r="G136" s="41"/>
      <c r="H136" s="41"/>
      <c r="I136" s="41"/>
      <c r="J136" s="42"/>
      <c r="K136" s="178"/>
    </row>
    <row r="137" spans="2:11" ht="15.75" customHeight="1" x14ac:dyDescent="0.45">
      <c r="B137" s="79"/>
      <c r="C137" s="61"/>
      <c r="D137" s="107" t="s">
        <v>222</v>
      </c>
      <c r="E137" s="45"/>
      <c r="F137" s="43"/>
      <c r="G137" s="44"/>
      <c r="H137" s="44"/>
      <c r="I137" s="44"/>
      <c r="J137" s="45"/>
      <c r="K137" s="62"/>
    </row>
    <row r="138" spans="2:11" ht="15.75" customHeight="1" x14ac:dyDescent="0.45">
      <c r="B138" s="79"/>
      <c r="C138" s="77">
        <v>3</v>
      </c>
      <c r="D138" s="106" t="s">
        <v>223</v>
      </c>
      <c r="E138" s="42"/>
      <c r="F138" s="147"/>
      <c r="G138" s="41"/>
      <c r="H138" s="41"/>
      <c r="I138" s="41"/>
      <c r="J138" s="42"/>
      <c r="K138" s="178">
        <v>34</v>
      </c>
    </row>
    <row r="139" spans="2:11" ht="15" customHeight="1" x14ac:dyDescent="0.45">
      <c r="B139" s="79"/>
      <c r="C139" s="61"/>
      <c r="D139" s="107" t="s">
        <v>224</v>
      </c>
      <c r="E139" s="45"/>
      <c r="F139" s="43"/>
      <c r="G139" s="44"/>
      <c r="H139" s="44"/>
      <c r="I139" s="44"/>
      <c r="J139" s="45"/>
      <c r="K139" s="62"/>
    </row>
    <row r="140" spans="2:11" ht="15.75" customHeight="1" x14ac:dyDescent="0.45">
      <c r="B140" s="79"/>
      <c r="C140" s="77">
        <v>4</v>
      </c>
      <c r="D140" s="106" t="s">
        <v>225</v>
      </c>
      <c r="E140" s="42"/>
      <c r="F140" s="147"/>
      <c r="G140" s="41"/>
      <c r="H140" s="41"/>
      <c r="I140" s="41"/>
      <c r="J140" s="42"/>
      <c r="K140" s="178"/>
    </row>
    <row r="141" spans="2:11" ht="15.75" customHeight="1" x14ac:dyDescent="0.45">
      <c r="B141" s="79"/>
      <c r="C141" s="61"/>
      <c r="D141" s="107" t="s">
        <v>226</v>
      </c>
      <c r="E141" s="45"/>
      <c r="F141" s="43"/>
      <c r="G141" s="44"/>
      <c r="H141" s="44"/>
      <c r="I141" s="44"/>
      <c r="J141" s="45"/>
      <c r="K141" s="62"/>
    </row>
    <row r="142" spans="2:11" ht="15.75" customHeight="1" x14ac:dyDescent="0.45">
      <c r="B142" s="79"/>
      <c r="C142" s="77">
        <v>5</v>
      </c>
      <c r="D142" s="106" t="s">
        <v>227</v>
      </c>
      <c r="E142" s="42"/>
      <c r="F142" s="147"/>
      <c r="G142" s="41"/>
      <c r="H142" s="41"/>
      <c r="I142" s="41"/>
      <c r="J142" s="42"/>
      <c r="K142" s="178"/>
    </row>
    <row r="143" spans="2:11" ht="15.75" customHeight="1" x14ac:dyDescent="0.45">
      <c r="B143" s="79"/>
      <c r="C143" s="61"/>
      <c r="D143" s="107" t="s">
        <v>228</v>
      </c>
      <c r="E143" s="45"/>
      <c r="F143" s="43"/>
      <c r="G143" s="44"/>
      <c r="H143" s="44"/>
      <c r="I143" s="44"/>
      <c r="J143" s="45"/>
      <c r="K143" s="62"/>
    </row>
    <row r="144" spans="2:11" ht="15.75" customHeight="1" x14ac:dyDescent="0.45">
      <c r="B144" s="79"/>
      <c r="C144" s="77">
        <v>6</v>
      </c>
      <c r="D144" s="106" t="s">
        <v>229</v>
      </c>
      <c r="E144" s="42"/>
      <c r="F144" s="147"/>
      <c r="G144" s="41"/>
      <c r="H144" s="41"/>
      <c r="I144" s="41"/>
      <c r="J144" s="42"/>
      <c r="K144" s="178"/>
    </row>
    <row r="145" spans="2:11" ht="15.75" customHeight="1" x14ac:dyDescent="0.45">
      <c r="B145" s="79"/>
      <c r="C145" s="61"/>
      <c r="D145" s="107" t="s">
        <v>230</v>
      </c>
      <c r="E145" s="45"/>
      <c r="F145" s="43"/>
      <c r="G145" s="44"/>
      <c r="H145" s="44"/>
      <c r="I145" s="44"/>
      <c r="J145" s="45"/>
      <c r="K145" s="62"/>
    </row>
    <row r="146" spans="2:11" ht="15.75" customHeight="1" x14ac:dyDescent="0.45">
      <c r="B146" s="79"/>
      <c r="C146" s="177" t="s">
        <v>231</v>
      </c>
      <c r="D146" s="164"/>
      <c r="E146" s="164"/>
      <c r="F146" s="164"/>
      <c r="G146" s="164"/>
      <c r="H146" s="164"/>
      <c r="I146" s="164"/>
      <c r="J146" s="164"/>
      <c r="K146" s="166"/>
    </row>
    <row r="147" spans="2:11" ht="15.75" customHeight="1" x14ac:dyDescent="0.45">
      <c r="B147" s="79"/>
      <c r="C147" s="77">
        <v>7</v>
      </c>
      <c r="D147" s="94" t="s">
        <v>149</v>
      </c>
      <c r="E147" s="42"/>
      <c r="F147" s="147"/>
      <c r="G147" s="41"/>
      <c r="H147" s="41"/>
      <c r="I147" s="41"/>
      <c r="J147" s="42"/>
      <c r="K147" s="179">
        <v>2</v>
      </c>
    </row>
    <row r="148" spans="2:11" ht="15.75" customHeight="1" x14ac:dyDescent="0.45">
      <c r="B148" s="79"/>
      <c r="C148" s="61"/>
      <c r="D148" s="91" t="s">
        <v>173</v>
      </c>
      <c r="E148" s="45"/>
      <c r="F148" s="43"/>
      <c r="G148" s="44"/>
      <c r="H148" s="44"/>
      <c r="I148" s="44"/>
      <c r="J148" s="45"/>
      <c r="K148" s="62"/>
    </row>
    <row r="149" spans="2:11" ht="15.75" customHeight="1" x14ac:dyDescent="0.45">
      <c r="B149" s="79"/>
      <c r="C149" s="77">
        <v>9</v>
      </c>
      <c r="D149" s="94" t="s">
        <v>232</v>
      </c>
      <c r="E149" s="42"/>
      <c r="F149" s="147"/>
      <c r="G149" s="41"/>
      <c r="H149" s="41"/>
      <c r="I149" s="41"/>
      <c r="J149" s="42"/>
      <c r="K149" s="179">
        <v>10</v>
      </c>
    </row>
    <row r="150" spans="2:11" ht="15.75" customHeight="1" x14ac:dyDescent="0.45">
      <c r="B150" s="79"/>
      <c r="C150" s="61"/>
      <c r="D150" s="91" t="s">
        <v>233</v>
      </c>
      <c r="E150" s="45"/>
      <c r="F150" s="43"/>
      <c r="G150" s="44"/>
      <c r="H150" s="44"/>
      <c r="I150" s="44"/>
      <c r="J150" s="45"/>
      <c r="K150" s="62"/>
    </row>
    <row r="151" spans="2:11" ht="15.75" customHeight="1" x14ac:dyDescent="0.45">
      <c r="B151" s="79"/>
      <c r="C151" s="77">
        <v>10</v>
      </c>
      <c r="D151" s="94" t="s">
        <v>234</v>
      </c>
      <c r="E151" s="42"/>
      <c r="F151" s="147"/>
      <c r="G151" s="41"/>
      <c r="H151" s="41"/>
      <c r="I151" s="41"/>
      <c r="J151" s="42"/>
      <c r="K151" s="179"/>
    </row>
    <row r="152" spans="2:11" ht="15.75" customHeight="1" x14ac:dyDescent="0.45">
      <c r="B152" s="79"/>
      <c r="C152" s="61"/>
      <c r="D152" s="91" t="s">
        <v>235</v>
      </c>
      <c r="E152" s="45"/>
      <c r="F152" s="43"/>
      <c r="G152" s="44"/>
      <c r="H152" s="44"/>
      <c r="I152" s="44"/>
      <c r="J152" s="45"/>
      <c r="K152" s="62"/>
    </row>
    <row r="153" spans="2:11" ht="15.75" customHeight="1" x14ac:dyDescent="0.45">
      <c r="B153" s="79"/>
      <c r="C153" s="77">
        <v>11</v>
      </c>
      <c r="D153" s="94" t="s">
        <v>179</v>
      </c>
      <c r="E153" s="42"/>
      <c r="F153" s="147"/>
      <c r="G153" s="41"/>
      <c r="H153" s="41"/>
      <c r="I153" s="41"/>
      <c r="J153" s="42"/>
      <c r="K153" s="179">
        <v>2</v>
      </c>
    </row>
    <row r="154" spans="2:11" ht="15.75" customHeight="1" x14ac:dyDescent="0.45">
      <c r="B154" s="79"/>
      <c r="C154" s="61"/>
      <c r="D154" s="91" t="s">
        <v>180</v>
      </c>
      <c r="E154" s="45"/>
      <c r="F154" s="43"/>
      <c r="G154" s="44"/>
      <c r="H154" s="44"/>
      <c r="I154" s="44"/>
      <c r="J154" s="45"/>
      <c r="K154" s="62"/>
    </row>
    <row r="155" spans="2:11" ht="15.75" customHeight="1" x14ac:dyDescent="0.45">
      <c r="B155" s="79"/>
      <c r="C155" s="77">
        <v>12</v>
      </c>
      <c r="D155" s="94" t="s">
        <v>236</v>
      </c>
      <c r="E155" s="42"/>
      <c r="F155" s="147"/>
      <c r="G155" s="41"/>
      <c r="H155" s="41"/>
      <c r="I155" s="41"/>
      <c r="J155" s="42"/>
      <c r="K155" s="179"/>
    </row>
    <row r="156" spans="2:11" ht="15.75" customHeight="1" x14ac:dyDescent="0.45">
      <c r="B156" s="79"/>
      <c r="C156" s="61"/>
      <c r="D156" s="91" t="s">
        <v>237</v>
      </c>
      <c r="E156" s="45"/>
      <c r="F156" s="43"/>
      <c r="G156" s="44"/>
      <c r="H156" s="44"/>
      <c r="I156" s="44"/>
      <c r="J156" s="45"/>
      <c r="K156" s="62"/>
    </row>
    <row r="157" spans="2:11" ht="15.75" customHeight="1" x14ac:dyDescent="0.45">
      <c r="B157" s="79"/>
      <c r="C157" s="162" t="s">
        <v>238</v>
      </c>
      <c r="D157" s="41"/>
      <c r="E157" s="41"/>
      <c r="F157" s="41"/>
      <c r="G157" s="41"/>
      <c r="H157" s="41"/>
      <c r="I157" s="41"/>
      <c r="J157" s="42"/>
      <c r="K157" s="38">
        <v>150</v>
      </c>
    </row>
    <row r="158" spans="2:11" ht="15.75" customHeight="1" x14ac:dyDescent="0.45">
      <c r="B158" s="48" t="s">
        <v>239</v>
      </c>
      <c r="C158" s="49"/>
      <c r="D158" s="49"/>
      <c r="E158" s="49"/>
      <c r="F158" s="49"/>
      <c r="G158" s="49"/>
      <c r="H158" s="49"/>
      <c r="I158" s="49"/>
      <c r="J158" s="49"/>
      <c r="K158" s="50"/>
    </row>
    <row r="159" spans="2:11" ht="15.75" customHeight="1" x14ac:dyDescent="0.45">
      <c r="B159" s="51" t="s">
        <v>240</v>
      </c>
      <c r="C159" s="52"/>
      <c r="D159" s="52"/>
      <c r="E159" s="52"/>
      <c r="F159" s="52"/>
      <c r="G159" s="52"/>
      <c r="H159" s="52"/>
      <c r="I159" s="52"/>
      <c r="J159" s="52"/>
      <c r="K159" s="53"/>
    </row>
    <row r="160" spans="2:11" ht="26.25" customHeight="1" x14ac:dyDescent="0.45">
      <c r="B160" s="83" t="s">
        <v>241</v>
      </c>
      <c r="C160" s="91" t="s">
        <v>242</v>
      </c>
      <c r="D160" s="45"/>
      <c r="E160" s="43" t="s">
        <v>243</v>
      </c>
      <c r="F160" s="44"/>
      <c r="G160" s="44"/>
      <c r="H160" s="44"/>
      <c r="I160" s="44"/>
      <c r="J160" s="44"/>
      <c r="K160" s="132"/>
    </row>
    <row r="161" spans="2:11" ht="26.25" customHeight="1" x14ac:dyDescent="0.45">
      <c r="B161" s="55"/>
      <c r="C161" s="92" t="s">
        <v>244</v>
      </c>
      <c r="D161" s="93"/>
      <c r="E161" s="163" t="s">
        <v>245</v>
      </c>
      <c r="F161" s="164"/>
      <c r="G161" s="93"/>
      <c r="H161" s="92" t="s">
        <v>246</v>
      </c>
      <c r="I161" s="93"/>
      <c r="J161" s="165" t="s">
        <v>247</v>
      </c>
      <c r="K161" s="166"/>
    </row>
    <row r="162" spans="2:11" ht="15.75" customHeight="1" x14ac:dyDescent="0.45">
      <c r="B162" s="55"/>
      <c r="C162" s="94" t="s">
        <v>248</v>
      </c>
      <c r="D162" s="42"/>
      <c r="E162" s="40" t="s">
        <v>249</v>
      </c>
      <c r="F162" s="41"/>
      <c r="G162" s="41"/>
      <c r="H162" s="41"/>
      <c r="I162" s="41"/>
      <c r="J162" s="41"/>
      <c r="K162" s="127"/>
    </row>
    <row r="163" spans="2:11" ht="25.5" customHeight="1" x14ac:dyDescent="0.45">
      <c r="B163" s="56"/>
      <c r="C163" s="95" t="s">
        <v>237</v>
      </c>
      <c r="D163" s="90"/>
    </row>
    <row r="164" spans="2:11" ht="24.75" customHeight="1" x14ac:dyDescent="0.45">
      <c r="B164" s="81" t="s">
        <v>250</v>
      </c>
      <c r="C164" s="96" t="s">
        <v>251</v>
      </c>
      <c r="D164" s="59"/>
      <c r="E164" s="167" t="s">
        <v>252</v>
      </c>
      <c r="F164" s="168"/>
      <c r="G164" s="168"/>
      <c r="H164" s="168"/>
      <c r="I164" s="168"/>
      <c r="J164" s="168"/>
      <c r="K164" s="169"/>
    </row>
    <row r="165" spans="2:11" ht="78" customHeight="1" x14ac:dyDescent="0.45">
      <c r="B165" s="56"/>
      <c r="C165" s="97" t="s">
        <v>253</v>
      </c>
      <c r="D165" s="98"/>
      <c r="E165" s="170" t="s">
        <v>254</v>
      </c>
      <c r="F165" s="114"/>
      <c r="G165" s="114"/>
      <c r="H165" s="114"/>
      <c r="I165" s="114"/>
      <c r="J165" s="114"/>
      <c r="K165" s="171"/>
    </row>
    <row r="166" spans="2:11" ht="41.25" customHeight="1" x14ac:dyDescent="0.45">
      <c r="B166" s="83" t="s">
        <v>255</v>
      </c>
      <c r="C166" s="99" t="s">
        <v>256</v>
      </c>
      <c r="D166" s="100"/>
      <c r="E166" s="173" t="s">
        <v>257</v>
      </c>
      <c r="F166" s="109"/>
      <c r="G166" s="109"/>
      <c r="H166" s="109"/>
      <c r="I166" s="109"/>
      <c r="J166" s="109"/>
      <c r="K166" s="125"/>
    </row>
    <row r="167" spans="2:11" ht="41.25" customHeight="1" x14ac:dyDescent="0.45">
      <c r="B167" s="55"/>
      <c r="C167" s="86" t="s">
        <v>258</v>
      </c>
      <c r="D167" s="45"/>
      <c r="E167" s="76" t="str">
        <f ca="1">IFERROR(__xludf.DUMMYFUNCTION("GOOGLETRANSLATE(E166,""tr"",""en"")"),"Violations of academic integrity include, but are not limited to, cheating or attempted cheating, plagiarism, presenting false information or citations, facilitating dishonest acts by others, obtaining exams without permission, using previously completed "&amp;"work without informing the instructor, and altering the academic work of other students. Any violation of academic integrity is a serious academic offense and will result in consequences under the University's disciplinary rules.")</f>
        <v>Violations of academic integrity include, but are not limited to, cheating or attempted cheating, plagiarism, presenting false information or citations, facilitating dishonest acts by others, obtaining exams without permission, using previously completed work without informing the instructor, and altering the academic work of other students. Any violation of academic integrity is a serious academic offense and will result in consequences under the University's disciplinary rules.</v>
      </c>
      <c r="F167" s="44"/>
      <c r="G167" s="44"/>
      <c r="H167" s="44"/>
      <c r="I167" s="44"/>
      <c r="J167" s="44"/>
      <c r="K167" s="45"/>
    </row>
    <row r="168" spans="2:11" ht="15.75" customHeight="1" x14ac:dyDescent="0.45">
      <c r="B168" s="55"/>
      <c r="C168" s="87" t="s">
        <v>259</v>
      </c>
      <c r="D168" s="42"/>
      <c r="E168" s="152" t="s">
        <v>260</v>
      </c>
      <c r="F168" s="41"/>
      <c r="G168" s="41"/>
      <c r="H168" s="41"/>
      <c r="I168" s="41"/>
      <c r="J168" s="41"/>
      <c r="K168" s="127"/>
    </row>
    <row r="169" spans="2:11" ht="15.75" customHeight="1" x14ac:dyDescent="0.45">
      <c r="B169" s="55"/>
      <c r="C169" s="88" t="s">
        <v>261</v>
      </c>
      <c r="D169" s="45"/>
      <c r="E169" s="76" t="str">
        <f ca="1">IFERROR(__xludf.DUMMYFUNCTION("GOOGLETRANSLATE(E168,""tr"",""en"")"),"Appropriate conditions are provided for students with disabilities regarding the course delivery and evaluation of learning.")</f>
        <v>Appropriate conditions are provided for students with disabilities regarding the course delivery and evaluation of learning.</v>
      </c>
      <c r="F169" s="44"/>
      <c r="G169" s="44"/>
      <c r="H169" s="44"/>
      <c r="I169" s="44"/>
      <c r="J169" s="44"/>
      <c r="K169" s="45"/>
    </row>
    <row r="170" spans="2:11" ht="15.75" customHeight="1" x14ac:dyDescent="0.45">
      <c r="B170" s="55"/>
      <c r="C170" s="87" t="s">
        <v>262</v>
      </c>
      <c r="D170" s="42"/>
      <c r="E170" s="152" t="s">
        <v>263</v>
      </c>
      <c r="F170" s="41"/>
      <c r="G170" s="41"/>
      <c r="H170" s="41"/>
      <c r="I170" s="41"/>
      <c r="J170" s="41"/>
      <c r="K170" s="127"/>
    </row>
    <row r="171" spans="2:11" ht="15.75" customHeight="1" x14ac:dyDescent="0.45">
      <c r="B171" s="55"/>
      <c r="C171" s="86" t="s">
        <v>264</v>
      </c>
      <c r="D171" s="45"/>
      <c r="E171" s="76" t="str">
        <f ca="1">IFERROR(__xludf.DUMMYFUNCTION("GOOGLETRANSLATE(E170,""tr"",""en"")"),"The course does not require any special security measures.")</f>
        <v>The course does not require any special security measures.</v>
      </c>
      <c r="F171" s="44"/>
      <c r="G171" s="44"/>
      <c r="H171" s="44"/>
      <c r="I171" s="44"/>
      <c r="J171" s="44"/>
      <c r="K171" s="45"/>
    </row>
    <row r="172" spans="2:11" ht="15.75" customHeight="1" x14ac:dyDescent="0.45">
      <c r="B172" s="55"/>
      <c r="C172" s="87" t="s">
        <v>265</v>
      </c>
      <c r="D172" s="42"/>
      <c r="E172" s="152" t="s">
        <v>266</v>
      </c>
      <c r="F172" s="41"/>
      <c r="G172" s="41"/>
      <c r="H172" s="41"/>
      <c r="I172" s="41"/>
      <c r="J172" s="41"/>
      <c r="K172" s="127"/>
    </row>
    <row r="173" spans="2:11" ht="15.75" customHeight="1" x14ac:dyDescent="0.45">
      <c r="B173" s="56"/>
      <c r="C173" s="89" t="s">
        <v>267</v>
      </c>
      <c r="D173" s="90"/>
      <c r="E173" s="76" t="str">
        <f ca="1">IFERROR(__xludf.DUMMYFUNCTION("GOOGLETRANSLATE(E172,""tr"",""en"")"),"If necessary, the method of teaching the course may be changed during the semester by the faculty member, by informing the students.")</f>
        <v>If necessary, the method of teaching the course may be changed during the semester by the faculty member, by informing the students.</v>
      </c>
      <c r="F173" s="44"/>
      <c r="G173" s="44"/>
      <c r="H173" s="44"/>
      <c r="I173" s="44"/>
      <c r="J173" s="44"/>
      <c r="K173" s="45"/>
    </row>
    <row r="174" spans="2:11" ht="15.75" customHeight="1" x14ac:dyDescent="0.45">
      <c r="B174" s="1" t="s">
        <v>268</v>
      </c>
      <c r="C174" s="2"/>
      <c r="D174" s="2"/>
      <c r="E174" s="2"/>
      <c r="F174" s="2"/>
      <c r="G174" s="2"/>
      <c r="H174" s="2"/>
      <c r="I174" s="2"/>
      <c r="J174" s="2"/>
      <c r="K174" s="2"/>
    </row>
    <row r="175" spans="2:11" ht="15.75" customHeight="1" x14ac:dyDescent="0.45">
      <c r="B175" s="39"/>
      <c r="C175" s="2"/>
      <c r="D175" s="2"/>
      <c r="E175" s="2"/>
      <c r="F175" s="2"/>
      <c r="G175" s="2"/>
      <c r="H175" s="2"/>
      <c r="I175" s="2"/>
      <c r="J175" s="2"/>
      <c r="K175" s="2"/>
    </row>
    <row r="176" spans="2:11" ht="15.75" customHeight="1" x14ac:dyDescent="0.45">
      <c r="B176" s="172"/>
      <c r="C176" s="111"/>
      <c r="D176" s="111"/>
      <c r="E176" s="111"/>
      <c r="F176" s="111"/>
      <c r="G176" s="111"/>
      <c r="H176" s="111"/>
      <c r="I176" s="2"/>
      <c r="J176" s="2"/>
      <c r="K176" s="2"/>
    </row>
    <row r="177" spans="2:11" ht="15.75" customHeight="1" x14ac:dyDescent="0.45">
      <c r="B177" s="1"/>
      <c r="C177" s="2"/>
      <c r="D177" s="2"/>
      <c r="E177" s="2"/>
      <c r="F177" s="2"/>
      <c r="G177" s="2"/>
      <c r="H177" s="2"/>
      <c r="I177" s="2"/>
      <c r="J177" s="2"/>
      <c r="K177" s="2"/>
    </row>
    <row r="178" spans="2:11" ht="15.75" customHeight="1" x14ac:dyDescent="0.45">
      <c r="B178" s="1"/>
      <c r="C178" s="2"/>
      <c r="D178" s="2"/>
      <c r="E178" s="2"/>
      <c r="F178" s="2"/>
      <c r="G178" s="2"/>
      <c r="H178" s="2"/>
      <c r="I178" s="2"/>
      <c r="J178" s="2"/>
      <c r="K178" s="2"/>
    </row>
    <row r="179" spans="2:11" ht="15.75" customHeight="1" x14ac:dyDescent="0.45">
      <c r="B179" s="1"/>
      <c r="C179" s="2"/>
      <c r="D179" s="2"/>
      <c r="E179" s="2"/>
      <c r="F179" s="2"/>
      <c r="G179" s="2"/>
      <c r="H179" s="2"/>
      <c r="I179" s="2"/>
      <c r="J179" s="2"/>
      <c r="K179" s="2"/>
    </row>
    <row r="180" spans="2:11" ht="15.75" customHeight="1" x14ac:dyDescent="0.45">
      <c r="B180" s="1"/>
      <c r="C180" s="2"/>
      <c r="D180" s="2"/>
      <c r="E180" s="2"/>
      <c r="F180" s="2"/>
      <c r="G180" s="2"/>
      <c r="H180" s="2"/>
      <c r="I180" s="2"/>
      <c r="J180" s="2"/>
      <c r="K180" s="2"/>
    </row>
    <row r="181" spans="2:11" ht="15.75" customHeight="1" x14ac:dyDescent="0.45">
      <c r="B181" s="1"/>
      <c r="C181" s="2"/>
      <c r="D181" s="2"/>
      <c r="E181" s="2"/>
      <c r="F181" s="2"/>
      <c r="G181" s="2"/>
      <c r="H181" s="2"/>
      <c r="I181" s="2"/>
      <c r="J181" s="2"/>
      <c r="K181" s="2"/>
    </row>
    <row r="182" spans="2:11" ht="15.75" customHeight="1" x14ac:dyDescent="0.45">
      <c r="B182" s="1"/>
      <c r="C182" s="2"/>
      <c r="D182" s="2"/>
      <c r="E182" s="2"/>
      <c r="F182" s="2"/>
      <c r="G182" s="2"/>
      <c r="H182" s="2"/>
      <c r="I182" s="2"/>
      <c r="J182" s="2"/>
      <c r="K182" s="2"/>
    </row>
    <row r="183" spans="2:11" ht="15.75" customHeight="1" x14ac:dyDescent="0.45">
      <c r="B183" s="1"/>
      <c r="C183" s="2"/>
      <c r="D183" s="2"/>
      <c r="E183" s="2"/>
      <c r="F183" s="2"/>
      <c r="G183" s="2"/>
      <c r="H183" s="2"/>
      <c r="I183" s="2"/>
      <c r="J183" s="2"/>
      <c r="K183" s="2"/>
    </row>
    <row r="184" spans="2:11" ht="15.75" customHeight="1" x14ac:dyDescent="0.45">
      <c r="B184" s="1"/>
      <c r="C184" s="2"/>
      <c r="D184" s="2"/>
      <c r="E184" s="2"/>
      <c r="F184" s="2"/>
      <c r="G184" s="2"/>
      <c r="H184" s="2"/>
      <c r="I184" s="2"/>
      <c r="J184" s="2"/>
      <c r="K184" s="2"/>
    </row>
    <row r="185" spans="2:11" ht="15.75" customHeight="1" x14ac:dyDescent="0.45">
      <c r="B185" s="1"/>
      <c r="C185" s="2"/>
      <c r="D185" s="2"/>
      <c r="E185" s="2"/>
      <c r="F185" s="2"/>
      <c r="G185" s="2"/>
      <c r="H185" s="2"/>
      <c r="I185" s="2"/>
      <c r="J185" s="2"/>
      <c r="K185" s="2"/>
    </row>
    <row r="186" spans="2:11" ht="15.75" customHeight="1" x14ac:dyDescent="0.45">
      <c r="B186" s="1"/>
      <c r="C186" s="2"/>
      <c r="D186" s="2"/>
      <c r="E186" s="2"/>
      <c r="F186" s="2"/>
      <c r="G186" s="2"/>
      <c r="H186" s="2"/>
      <c r="I186" s="2"/>
      <c r="J186" s="2"/>
      <c r="K186" s="2"/>
    </row>
    <row r="187" spans="2:11" ht="15.75" customHeight="1" x14ac:dyDescent="0.45">
      <c r="B187" s="1"/>
      <c r="C187" s="2"/>
      <c r="D187" s="2"/>
      <c r="E187" s="2"/>
      <c r="F187" s="2"/>
      <c r="G187" s="2"/>
      <c r="H187" s="2"/>
      <c r="I187" s="2"/>
      <c r="J187" s="2"/>
      <c r="K187" s="2"/>
    </row>
    <row r="188" spans="2:11" ht="15.75" customHeight="1" x14ac:dyDescent="0.45">
      <c r="B188" s="1"/>
      <c r="C188" s="2"/>
      <c r="D188" s="2"/>
      <c r="E188" s="2"/>
      <c r="F188" s="2"/>
      <c r="G188" s="2"/>
      <c r="H188" s="2"/>
      <c r="I188" s="2"/>
      <c r="J188" s="2"/>
      <c r="K188" s="2"/>
    </row>
    <row r="189" spans="2:11" ht="15.75" customHeight="1" x14ac:dyDescent="0.45">
      <c r="B189" s="1"/>
      <c r="C189" s="2"/>
      <c r="D189" s="2"/>
      <c r="E189" s="2"/>
      <c r="F189" s="2"/>
      <c r="G189" s="2"/>
      <c r="H189" s="2"/>
      <c r="I189" s="2"/>
      <c r="J189" s="2"/>
      <c r="K189" s="2"/>
    </row>
    <row r="190" spans="2:11" ht="15.75" customHeight="1" x14ac:dyDescent="0.45">
      <c r="B190" s="1"/>
      <c r="C190" s="2"/>
      <c r="D190" s="2"/>
      <c r="E190" s="2"/>
      <c r="F190" s="2"/>
      <c r="G190" s="2"/>
      <c r="H190" s="2"/>
      <c r="I190" s="2"/>
      <c r="J190" s="2"/>
      <c r="K190" s="2"/>
    </row>
    <row r="191" spans="2:11" ht="15.75" customHeight="1" x14ac:dyDescent="0.45">
      <c r="B191" s="1"/>
      <c r="C191" s="2"/>
      <c r="D191" s="2"/>
      <c r="E191" s="2"/>
      <c r="F191" s="2"/>
      <c r="G191" s="2"/>
      <c r="H191" s="2"/>
      <c r="I191" s="2"/>
      <c r="J191" s="2"/>
      <c r="K191" s="2"/>
    </row>
    <row r="192" spans="2:11" ht="15.75" customHeight="1" x14ac:dyDescent="0.45">
      <c r="B192" s="1"/>
      <c r="C192" s="2"/>
      <c r="D192" s="2"/>
      <c r="E192" s="2"/>
      <c r="F192" s="2"/>
      <c r="G192" s="2"/>
      <c r="H192" s="2"/>
      <c r="I192" s="2"/>
      <c r="J192" s="2"/>
      <c r="K192" s="2"/>
    </row>
    <row r="193" spans="2:11" ht="15.75" customHeight="1" x14ac:dyDescent="0.45">
      <c r="B193" s="1"/>
      <c r="C193" s="2"/>
      <c r="D193" s="2"/>
      <c r="E193" s="2"/>
      <c r="F193" s="2"/>
      <c r="G193" s="2"/>
      <c r="H193" s="2"/>
      <c r="I193" s="2"/>
      <c r="J193" s="2"/>
      <c r="K193" s="2"/>
    </row>
    <row r="194" spans="2:11" ht="15.75" customHeight="1" x14ac:dyDescent="0.45">
      <c r="B194" s="1"/>
      <c r="C194" s="2"/>
      <c r="D194" s="2"/>
      <c r="E194" s="2"/>
      <c r="F194" s="2"/>
      <c r="G194" s="2"/>
      <c r="H194" s="2"/>
      <c r="I194" s="2"/>
      <c r="J194" s="2"/>
      <c r="K194" s="2"/>
    </row>
    <row r="195" spans="2:11" ht="15.75" customHeight="1" x14ac:dyDescent="0.45">
      <c r="B195" s="1"/>
      <c r="C195" s="2"/>
      <c r="D195" s="2"/>
      <c r="E195" s="2"/>
      <c r="F195" s="2"/>
      <c r="G195" s="2"/>
      <c r="H195" s="2"/>
      <c r="I195" s="2"/>
      <c r="J195" s="2"/>
      <c r="K195" s="2"/>
    </row>
    <row r="196" spans="2:11" ht="15.75" customHeight="1" x14ac:dyDescent="0.45">
      <c r="B196" s="1"/>
      <c r="C196" s="2"/>
      <c r="D196" s="2"/>
      <c r="E196" s="2"/>
      <c r="F196" s="2"/>
      <c r="G196" s="2"/>
      <c r="H196" s="2"/>
      <c r="I196" s="2"/>
      <c r="J196" s="2"/>
      <c r="K196" s="2"/>
    </row>
    <row r="197" spans="2:11" ht="15.75" customHeight="1" x14ac:dyDescent="0.45">
      <c r="B197" s="1"/>
      <c r="C197" s="2"/>
      <c r="D197" s="2"/>
      <c r="E197" s="2"/>
      <c r="F197" s="2"/>
      <c r="G197" s="2"/>
      <c r="H197" s="2"/>
      <c r="I197" s="2"/>
      <c r="J197" s="2"/>
      <c r="K197" s="2"/>
    </row>
    <row r="198" spans="2:11" ht="15.75" customHeight="1" x14ac:dyDescent="0.45">
      <c r="B198" s="1"/>
      <c r="C198" s="2"/>
      <c r="D198" s="2"/>
      <c r="E198" s="2"/>
      <c r="F198" s="2"/>
      <c r="G198" s="2"/>
      <c r="H198" s="2"/>
      <c r="I198" s="2"/>
      <c r="J198" s="2"/>
      <c r="K198" s="2"/>
    </row>
    <row r="199" spans="2:11" ht="15.75" customHeight="1" x14ac:dyDescent="0.45">
      <c r="B199" s="1"/>
      <c r="C199" s="2"/>
      <c r="D199" s="2"/>
      <c r="E199" s="2"/>
      <c r="F199" s="2"/>
      <c r="G199" s="2"/>
      <c r="H199" s="2"/>
      <c r="I199" s="2"/>
      <c r="J199" s="2"/>
      <c r="K199" s="2"/>
    </row>
    <row r="200" spans="2:11" ht="15.75" customHeight="1" x14ac:dyDescent="0.45">
      <c r="B200" s="1"/>
      <c r="C200" s="2"/>
      <c r="D200" s="2"/>
      <c r="E200" s="2"/>
      <c r="F200" s="2"/>
      <c r="G200" s="2"/>
      <c r="H200" s="2"/>
      <c r="I200" s="2"/>
      <c r="J200" s="2"/>
      <c r="K200" s="2"/>
    </row>
    <row r="201" spans="2:11" ht="15.75" customHeight="1" x14ac:dyDescent="0.45">
      <c r="B201" s="1"/>
      <c r="C201" s="2"/>
      <c r="D201" s="2"/>
      <c r="E201" s="2"/>
      <c r="F201" s="2"/>
      <c r="G201" s="2"/>
      <c r="H201" s="2"/>
      <c r="I201" s="2"/>
      <c r="J201" s="2"/>
      <c r="K201" s="2"/>
    </row>
    <row r="202" spans="2:11" ht="15.75" customHeight="1" x14ac:dyDescent="0.45">
      <c r="B202" s="1"/>
      <c r="C202" s="2"/>
      <c r="D202" s="2"/>
      <c r="E202" s="2"/>
      <c r="F202" s="2"/>
      <c r="G202" s="2"/>
      <c r="H202" s="2"/>
      <c r="I202" s="2"/>
      <c r="J202" s="2"/>
      <c r="K202" s="2"/>
    </row>
    <row r="203" spans="2:11" ht="15.75" customHeight="1" x14ac:dyDescent="0.45">
      <c r="B203" s="1"/>
      <c r="C203" s="2"/>
      <c r="D203" s="2"/>
      <c r="E203" s="2"/>
      <c r="F203" s="2"/>
      <c r="G203" s="2"/>
      <c r="H203" s="2"/>
      <c r="I203" s="2"/>
      <c r="J203" s="2"/>
      <c r="K203" s="2"/>
    </row>
    <row r="204" spans="2:11" ht="15.75" customHeight="1" x14ac:dyDescent="0.45">
      <c r="B204" s="1"/>
      <c r="C204" s="2"/>
      <c r="D204" s="2"/>
      <c r="E204" s="2"/>
      <c r="F204" s="2"/>
      <c r="G204" s="2"/>
      <c r="H204" s="2"/>
      <c r="I204" s="2"/>
      <c r="J204" s="2"/>
      <c r="K204" s="2"/>
    </row>
    <row r="205" spans="2:11" ht="15.75" customHeight="1" x14ac:dyDescent="0.45">
      <c r="B205" s="1"/>
      <c r="C205" s="2"/>
      <c r="D205" s="2"/>
      <c r="E205" s="2"/>
      <c r="F205" s="2"/>
      <c r="G205" s="2"/>
      <c r="H205" s="2"/>
      <c r="I205" s="2"/>
      <c r="J205" s="2"/>
      <c r="K205" s="2"/>
    </row>
    <row r="206" spans="2:11" ht="15.75" customHeight="1" x14ac:dyDescent="0.45">
      <c r="B206" s="1"/>
      <c r="C206" s="2"/>
      <c r="D206" s="2"/>
      <c r="E206" s="2"/>
      <c r="F206" s="2"/>
      <c r="G206" s="2"/>
      <c r="H206" s="2"/>
      <c r="I206" s="2"/>
      <c r="J206" s="2"/>
      <c r="K206" s="2"/>
    </row>
    <row r="207" spans="2:11" ht="15.75" customHeight="1" x14ac:dyDescent="0.45">
      <c r="B207" s="1"/>
      <c r="C207" s="2"/>
      <c r="D207" s="2"/>
      <c r="E207" s="2"/>
      <c r="F207" s="2"/>
      <c r="G207" s="2"/>
      <c r="H207" s="2"/>
      <c r="I207" s="2"/>
      <c r="J207" s="2"/>
      <c r="K207" s="2"/>
    </row>
    <row r="208" spans="2:11" ht="15.75" customHeight="1" x14ac:dyDescent="0.45">
      <c r="B208" s="1"/>
      <c r="C208" s="2"/>
      <c r="D208" s="2"/>
      <c r="E208" s="2"/>
      <c r="F208" s="2"/>
      <c r="G208" s="2"/>
      <c r="H208" s="2"/>
      <c r="I208" s="2"/>
      <c r="J208" s="2"/>
      <c r="K208" s="2"/>
    </row>
    <row r="209" spans="2:11" ht="15.75" customHeight="1" x14ac:dyDescent="0.45">
      <c r="B209" s="1"/>
      <c r="C209" s="2"/>
      <c r="D209" s="2"/>
      <c r="E209" s="2"/>
      <c r="F209" s="2"/>
      <c r="G209" s="2"/>
      <c r="H209" s="2"/>
      <c r="I209" s="2"/>
      <c r="J209" s="2"/>
      <c r="K209" s="2"/>
    </row>
    <row r="210" spans="2:11" ht="15.75" customHeight="1" x14ac:dyDescent="0.45">
      <c r="B210" s="1"/>
      <c r="C210" s="2"/>
      <c r="D210" s="2"/>
      <c r="E210" s="2"/>
      <c r="F210" s="2"/>
      <c r="G210" s="2"/>
      <c r="H210" s="2"/>
      <c r="I210" s="2"/>
      <c r="J210" s="2"/>
      <c r="K210" s="2"/>
    </row>
    <row r="211" spans="2:11" ht="15.75" customHeight="1" x14ac:dyDescent="0.45">
      <c r="B211" s="1"/>
      <c r="C211" s="2"/>
      <c r="D211" s="2"/>
      <c r="E211" s="2"/>
      <c r="F211" s="2"/>
      <c r="G211" s="2"/>
      <c r="H211" s="2"/>
      <c r="I211" s="2"/>
      <c r="J211" s="2"/>
      <c r="K211" s="2"/>
    </row>
    <row r="212" spans="2:11" ht="15.75" customHeight="1" x14ac:dyDescent="0.45">
      <c r="B212" s="1"/>
      <c r="C212" s="2"/>
      <c r="D212" s="2"/>
      <c r="E212" s="2"/>
      <c r="F212" s="2"/>
      <c r="G212" s="2"/>
      <c r="H212" s="2"/>
      <c r="I212" s="2"/>
      <c r="J212" s="2"/>
      <c r="K212" s="2"/>
    </row>
    <row r="213" spans="2:11" ht="15.75" customHeight="1" x14ac:dyDescent="0.45">
      <c r="B213" s="1"/>
      <c r="C213" s="2"/>
      <c r="D213" s="2"/>
      <c r="E213" s="2"/>
      <c r="F213" s="2"/>
      <c r="G213" s="2"/>
      <c r="H213" s="2"/>
      <c r="I213" s="2"/>
      <c r="J213" s="2"/>
      <c r="K213" s="2"/>
    </row>
    <row r="214" spans="2:11" ht="15.75" customHeight="1" x14ac:dyDescent="0.45">
      <c r="B214" s="1"/>
      <c r="C214" s="2"/>
      <c r="D214" s="2"/>
      <c r="E214" s="2"/>
      <c r="F214" s="2"/>
      <c r="G214" s="2"/>
      <c r="H214" s="2"/>
      <c r="I214" s="2"/>
      <c r="J214" s="2"/>
      <c r="K214" s="2"/>
    </row>
    <row r="215" spans="2:11" ht="15.75" customHeight="1" x14ac:dyDescent="0.45">
      <c r="B215" s="1"/>
      <c r="C215" s="2"/>
      <c r="D215" s="2"/>
      <c r="E215" s="2"/>
      <c r="F215" s="2"/>
      <c r="G215" s="2"/>
      <c r="H215" s="2"/>
      <c r="I215" s="2"/>
      <c r="J215" s="2"/>
      <c r="K215" s="2"/>
    </row>
    <row r="216" spans="2:11" ht="15.75" customHeight="1" x14ac:dyDescent="0.45">
      <c r="B216" s="1"/>
      <c r="C216" s="2"/>
      <c r="D216" s="2"/>
      <c r="E216" s="2"/>
      <c r="F216" s="2"/>
      <c r="G216" s="2"/>
      <c r="H216" s="2"/>
      <c r="I216" s="2"/>
      <c r="J216" s="2"/>
      <c r="K216" s="2"/>
    </row>
    <row r="217" spans="2:11" ht="15.75" customHeight="1" x14ac:dyDescent="0.45">
      <c r="B217" s="1"/>
      <c r="C217" s="2"/>
      <c r="D217" s="2"/>
      <c r="E217" s="2"/>
      <c r="F217" s="2"/>
      <c r="G217" s="2"/>
      <c r="H217" s="2"/>
      <c r="I217" s="2"/>
      <c r="J217" s="2"/>
      <c r="K217" s="2"/>
    </row>
    <row r="218" spans="2:11" ht="15.75" customHeight="1" x14ac:dyDescent="0.45">
      <c r="B218" s="1"/>
      <c r="C218" s="2"/>
      <c r="D218" s="2"/>
      <c r="E218" s="2"/>
      <c r="F218" s="2"/>
      <c r="G218" s="2"/>
      <c r="H218" s="2"/>
      <c r="I218" s="2"/>
      <c r="J218" s="2"/>
      <c r="K218" s="2"/>
    </row>
    <row r="219" spans="2:11" ht="15.75" customHeight="1" x14ac:dyDescent="0.45">
      <c r="B219" s="1"/>
      <c r="C219" s="2"/>
      <c r="D219" s="2"/>
      <c r="E219" s="2"/>
      <c r="F219" s="2"/>
      <c r="G219" s="2"/>
      <c r="H219" s="2"/>
      <c r="I219" s="2"/>
      <c r="J219" s="2"/>
      <c r="K219" s="2"/>
    </row>
    <row r="220" spans="2:11" ht="15.75" customHeight="1" x14ac:dyDescent="0.45">
      <c r="B220" s="1"/>
      <c r="C220" s="2"/>
      <c r="D220" s="2"/>
      <c r="E220" s="2"/>
      <c r="F220" s="2"/>
      <c r="G220" s="2"/>
      <c r="H220" s="2"/>
      <c r="I220" s="2"/>
      <c r="J220" s="2"/>
      <c r="K220" s="2"/>
    </row>
    <row r="221" spans="2:11" ht="15.75" customHeight="1" x14ac:dyDescent="0.45">
      <c r="B221" s="1"/>
      <c r="C221" s="2"/>
      <c r="D221" s="2"/>
      <c r="E221" s="2"/>
      <c r="F221" s="2"/>
      <c r="G221" s="2"/>
      <c r="H221" s="2"/>
      <c r="I221" s="2"/>
      <c r="J221" s="2"/>
      <c r="K221" s="2"/>
    </row>
    <row r="222" spans="2:11" ht="15.75" customHeight="1" x14ac:dyDescent="0.45">
      <c r="B222" s="1"/>
      <c r="C222" s="2"/>
      <c r="D222" s="2"/>
      <c r="E222" s="2"/>
      <c r="F222" s="2"/>
      <c r="G222" s="2"/>
      <c r="H222" s="2"/>
      <c r="I222" s="2"/>
      <c r="J222" s="2"/>
      <c r="K222" s="2"/>
    </row>
    <row r="223" spans="2:11" ht="15.75" customHeight="1" x14ac:dyDescent="0.45">
      <c r="B223" s="1"/>
      <c r="C223" s="2"/>
      <c r="D223" s="2"/>
      <c r="E223" s="2"/>
      <c r="F223" s="2"/>
      <c r="G223" s="2"/>
      <c r="H223" s="2"/>
      <c r="I223" s="2"/>
      <c r="J223" s="2"/>
      <c r="K223" s="2"/>
    </row>
    <row r="224" spans="2:11" ht="15.75" customHeight="1" x14ac:dyDescent="0.45">
      <c r="B224" s="1"/>
      <c r="C224" s="2"/>
      <c r="D224" s="2"/>
      <c r="E224" s="2"/>
      <c r="F224" s="2"/>
      <c r="G224" s="2"/>
      <c r="H224" s="2"/>
      <c r="I224" s="2"/>
      <c r="J224" s="2"/>
      <c r="K224" s="2"/>
    </row>
    <row r="225" spans="2:11" ht="15.75" customHeight="1" x14ac:dyDescent="0.45">
      <c r="B225" s="1"/>
      <c r="C225" s="2"/>
      <c r="D225" s="2"/>
      <c r="E225" s="2"/>
      <c r="F225" s="2"/>
      <c r="G225" s="2"/>
      <c r="H225" s="2"/>
      <c r="I225" s="2"/>
      <c r="J225" s="2"/>
      <c r="K225" s="2"/>
    </row>
    <row r="226" spans="2:11" ht="15.75" customHeight="1" x14ac:dyDescent="0.45">
      <c r="B226" s="1"/>
      <c r="C226" s="2"/>
      <c r="D226" s="2"/>
      <c r="E226" s="2"/>
      <c r="F226" s="2"/>
      <c r="G226" s="2"/>
      <c r="H226" s="2"/>
      <c r="I226" s="2"/>
      <c r="J226" s="2"/>
      <c r="K226" s="2"/>
    </row>
    <row r="227" spans="2:11" ht="15.75" customHeight="1" x14ac:dyDescent="0.45">
      <c r="B227" s="1"/>
      <c r="C227" s="2"/>
      <c r="D227" s="2"/>
      <c r="E227" s="2"/>
      <c r="F227" s="2"/>
      <c r="G227" s="2"/>
      <c r="H227" s="2"/>
      <c r="I227" s="2"/>
      <c r="J227" s="2"/>
      <c r="K227" s="2"/>
    </row>
    <row r="228" spans="2:11" ht="15.75" customHeight="1" x14ac:dyDescent="0.45">
      <c r="B228" s="1"/>
      <c r="C228" s="2"/>
      <c r="D228" s="2"/>
      <c r="E228" s="2"/>
      <c r="F228" s="2"/>
      <c r="G228" s="2"/>
      <c r="H228" s="2"/>
      <c r="I228" s="2"/>
      <c r="J228" s="2"/>
      <c r="K228" s="2"/>
    </row>
    <row r="229" spans="2:11" ht="15.75" customHeight="1" x14ac:dyDescent="0.45">
      <c r="B229" s="1"/>
      <c r="C229" s="2"/>
      <c r="D229" s="2"/>
      <c r="E229" s="2"/>
      <c r="F229" s="2"/>
      <c r="G229" s="2"/>
      <c r="H229" s="2"/>
      <c r="I229" s="2"/>
      <c r="J229" s="2"/>
      <c r="K229" s="2"/>
    </row>
    <row r="230" spans="2:11" ht="15.75" customHeight="1" x14ac:dyDescent="0.45">
      <c r="B230" s="1"/>
      <c r="C230" s="2"/>
      <c r="D230" s="2"/>
      <c r="E230" s="2"/>
      <c r="F230" s="2"/>
      <c r="G230" s="2"/>
      <c r="H230" s="2"/>
      <c r="I230" s="2"/>
      <c r="J230" s="2"/>
      <c r="K230" s="2"/>
    </row>
    <row r="231" spans="2:11" ht="15.75" customHeight="1" x14ac:dyDescent="0.45">
      <c r="B231" s="1"/>
      <c r="C231" s="2"/>
      <c r="D231" s="2"/>
      <c r="E231" s="2"/>
      <c r="F231" s="2"/>
      <c r="G231" s="2"/>
      <c r="H231" s="2"/>
      <c r="I231" s="2"/>
      <c r="J231" s="2"/>
      <c r="K231" s="2"/>
    </row>
    <row r="232" spans="2:11" ht="15.75" customHeight="1" x14ac:dyDescent="0.45">
      <c r="B232" s="1"/>
      <c r="C232" s="2"/>
      <c r="D232" s="2"/>
      <c r="E232" s="2"/>
      <c r="F232" s="2"/>
      <c r="G232" s="2"/>
      <c r="H232" s="2"/>
      <c r="I232" s="2"/>
      <c r="J232" s="2"/>
      <c r="K232" s="2"/>
    </row>
    <row r="233" spans="2:11" ht="15.75" customHeight="1" x14ac:dyDescent="0.45">
      <c r="B233" s="1"/>
      <c r="C233" s="2"/>
      <c r="D233" s="2"/>
      <c r="E233" s="2"/>
      <c r="F233" s="2"/>
      <c r="G233" s="2"/>
      <c r="H233" s="2"/>
      <c r="I233" s="2"/>
      <c r="J233" s="2"/>
      <c r="K233" s="2"/>
    </row>
    <row r="234" spans="2:11" ht="15.75" customHeight="1" x14ac:dyDescent="0.45">
      <c r="B234" s="1"/>
      <c r="C234" s="2"/>
      <c r="D234" s="2"/>
      <c r="E234" s="2"/>
      <c r="F234" s="2"/>
      <c r="G234" s="2"/>
      <c r="H234" s="2"/>
      <c r="I234" s="2"/>
      <c r="J234" s="2"/>
      <c r="K234" s="2"/>
    </row>
    <row r="235" spans="2:11" ht="15.75" customHeight="1" x14ac:dyDescent="0.45">
      <c r="B235" s="1"/>
      <c r="C235" s="2"/>
      <c r="D235" s="2"/>
      <c r="E235" s="2"/>
      <c r="F235" s="2"/>
      <c r="G235" s="2"/>
      <c r="H235" s="2"/>
      <c r="I235" s="2"/>
      <c r="J235" s="2"/>
      <c r="K235" s="2"/>
    </row>
    <row r="236" spans="2:11" ht="15.75" customHeight="1" x14ac:dyDescent="0.45">
      <c r="B236" s="1"/>
      <c r="C236" s="2"/>
      <c r="D236" s="2"/>
      <c r="E236" s="2"/>
      <c r="F236" s="2"/>
      <c r="G236" s="2"/>
      <c r="H236" s="2"/>
      <c r="I236" s="2"/>
      <c r="J236" s="2"/>
      <c r="K236" s="2"/>
    </row>
    <row r="237" spans="2:11" ht="15.75" customHeight="1" x14ac:dyDescent="0.45">
      <c r="B237" s="1"/>
      <c r="C237" s="2"/>
      <c r="D237" s="2"/>
      <c r="E237" s="2"/>
      <c r="F237" s="2"/>
      <c r="G237" s="2"/>
      <c r="H237" s="2"/>
      <c r="I237" s="2"/>
      <c r="J237" s="2"/>
      <c r="K237" s="2"/>
    </row>
    <row r="238" spans="2:11" ht="15.75" customHeight="1" x14ac:dyDescent="0.45">
      <c r="B238" s="1"/>
      <c r="C238" s="2"/>
      <c r="D238" s="2"/>
      <c r="E238" s="2"/>
      <c r="F238" s="2"/>
      <c r="G238" s="2"/>
      <c r="H238" s="2"/>
      <c r="I238" s="2"/>
      <c r="J238" s="2"/>
      <c r="K238" s="2"/>
    </row>
    <row r="239" spans="2:11" ht="15.75" customHeight="1" x14ac:dyDescent="0.45">
      <c r="B239" s="1"/>
      <c r="C239" s="2"/>
      <c r="D239" s="2"/>
      <c r="E239" s="2"/>
      <c r="F239" s="2"/>
      <c r="G239" s="2"/>
      <c r="H239" s="2"/>
      <c r="I239" s="2"/>
      <c r="J239" s="2"/>
      <c r="K239" s="2"/>
    </row>
    <row r="240" spans="2:11" ht="15.75" customHeight="1" x14ac:dyDescent="0.45">
      <c r="B240" s="1"/>
      <c r="C240" s="2"/>
      <c r="D240" s="2"/>
      <c r="E240" s="2"/>
      <c r="F240" s="2"/>
      <c r="G240" s="2"/>
      <c r="H240" s="2"/>
      <c r="I240" s="2"/>
      <c r="J240" s="2"/>
      <c r="K240" s="2"/>
    </row>
    <row r="241" spans="2:11" ht="15.75" customHeight="1" x14ac:dyDescent="0.45">
      <c r="B241" s="1"/>
      <c r="C241" s="2"/>
      <c r="D241" s="2"/>
      <c r="E241" s="2"/>
      <c r="F241" s="2"/>
      <c r="G241" s="2"/>
      <c r="H241" s="2"/>
      <c r="I241" s="2"/>
      <c r="J241" s="2"/>
      <c r="K241" s="2"/>
    </row>
    <row r="242" spans="2:11" ht="15.75" customHeight="1" x14ac:dyDescent="0.45">
      <c r="B242" s="1"/>
      <c r="C242" s="2"/>
      <c r="D242" s="2"/>
      <c r="E242" s="2"/>
      <c r="F242" s="2"/>
      <c r="G242" s="2"/>
      <c r="H242" s="2"/>
      <c r="I242" s="2"/>
      <c r="J242" s="2"/>
      <c r="K242" s="2"/>
    </row>
    <row r="243" spans="2:11" ht="15.75" customHeight="1" x14ac:dyDescent="0.45">
      <c r="B243" s="1"/>
      <c r="C243" s="2"/>
      <c r="D243" s="2"/>
      <c r="E243" s="2"/>
      <c r="F243" s="2"/>
      <c r="G243" s="2"/>
      <c r="H243" s="2"/>
      <c r="I243" s="2"/>
      <c r="J243" s="2"/>
      <c r="K243" s="2"/>
    </row>
    <row r="244" spans="2:11" ht="15.75" customHeight="1" x14ac:dyDescent="0.45">
      <c r="B244" s="1"/>
      <c r="C244" s="2"/>
      <c r="D244" s="2"/>
      <c r="E244" s="2"/>
      <c r="F244" s="2"/>
      <c r="G244" s="2"/>
      <c r="H244" s="2"/>
      <c r="I244" s="2"/>
      <c r="J244" s="2"/>
      <c r="K244" s="2"/>
    </row>
    <row r="245" spans="2:11" ht="15.75" customHeight="1" x14ac:dyDescent="0.45">
      <c r="B245" s="1"/>
      <c r="C245" s="2"/>
      <c r="D245" s="2"/>
      <c r="E245" s="2"/>
      <c r="F245" s="2"/>
      <c r="G245" s="2"/>
      <c r="H245" s="2"/>
      <c r="I245" s="2"/>
      <c r="J245" s="2"/>
      <c r="K245" s="2"/>
    </row>
    <row r="246" spans="2:11" ht="15.75" customHeight="1" x14ac:dyDescent="0.45">
      <c r="B246" s="1"/>
      <c r="C246" s="2"/>
      <c r="D246" s="2"/>
      <c r="E246" s="2"/>
      <c r="F246" s="2"/>
      <c r="G246" s="2"/>
      <c r="H246" s="2"/>
      <c r="I246" s="2"/>
      <c r="J246" s="2"/>
      <c r="K246" s="2"/>
    </row>
    <row r="247" spans="2:11" ht="15.75" customHeight="1" x14ac:dyDescent="0.45">
      <c r="B247" s="1"/>
      <c r="C247" s="2"/>
      <c r="D247" s="2"/>
      <c r="E247" s="2"/>
      <c r="F247" s="2"/>
      <c r="G247" s="2"/>
      <c r="H247" s="2"/>
      <c r="I247" s="2"/>
      <c r="J247" s="2"/>
      <c r="K247" s="2"/>
    </row>
    <row r="248" spans="2:11" ht="15.75" customHeight="1" x14ac:dyDescent="0.45">
      <c r="B248" s="1"/>
      <c r="C248" s="2"/>
      <c r="D248" s="2"/>
      <c r="E248" s="2"/>
      <c r="F248" s="2"/>
      <c r="G248" s="2"/>
      <c r="H248" s="2"/>
      <c r="I248" s="2"/>
      <c r="J248" s="2"/>
      <c r="K248" s="2"/>
    </row>
    <row r="249" spans="2:11" ht="15.75" customHeight="1" x14ac:dyDescent="0.45">
      <c r="B249" s="1"/>
      <c r="C249" s="2"/>
      <c r="D249" s="2"/>
      <c r="E249" s="2"/>
      <c r="F249" s="2"/>
      <c r="G249" s="2"/>
      <c r="H249" s="2"/>
      <c r="I249" s="2"/>
      <c r="J249" s="2"/>
      <c r="K249" s="2"/>
    </row>
    <row r="250" spans="2:11" ht="15.75" customHeight="1" x14ac:dyDescent="0.45">
      <c r="B250" s="1"/>
      <c r="C250" s="2"/>
      <c r="D250" s="2"/>
      <c r="E250" s="2"/>
      <c r="F250" s="2"/>
      <c r="G250" s="2"/>
      <c r="H250" s="2"/>
      <c r="I250" s="2"/>
      <c r="J250" s="2"/>
      <c r="K250" s="2"/>
    </row>
    <row r="251" spans="2:11" ht="15.75" customHeight="1" x14ac:dyDescent="0.45">
      <c r="B251" s="1"/>
      <c r="C251" s="2"/>
      <c r="D251" s="2"/>
      <c r="E251" s="2"/>
      <c r="F251" s="2"/>
      <c r="G251" s="2"/>
      <c r="H251" s="2"/>
      <c r="I251" s="2"/>
      <c r="J251" s="2"/>
      <c r="K251" s="2"/>
    </row>
    <row r="252" spans="2:11" ht="15.75" customHeight="1" x14ac:dyDescent="0.45">
      <c r="B252" s="1"/>
      <c r="C252" s="2"/>
      <c r="D252" s="2"/>
      <c r="E252" s="2"/>
      <c r="F252" s="2"/>
      <c r="G252" s="2"/>
      <c r="H252" s="2"/>
      <c r="I252" s="2"/>
      <c r="J252" s="2"/>
      <c r="K252" s="2"/>
    </row>
    <row r="253" spans="2:11" ht="15.75" customHeight="1" x14ac:dyDescent="0.45">
      <c r="B253" s="1"/>
      <c r="C253" s="2"/>
      <c r="D253" s="2"/>
      <c r="E253" s="2"/>
      <c r="F253" s="2"/>
      <c r="G253" s="2"/>
      <c r="H253" s="2"/>
      <c r="I253" s="2"/>
      <c r="J253" s="2"/>
      <c r="K253" s="2"/>
    </row>
    <row r="254" spans="2:11" ht="15.75" customHeight="1" x14ac:dyDescent="0.45">
      <c r="B254" s="1"/>
      <c r="C254" s="2"/>
      <c r="D254" s="2"/>
      <c r="E254" s="2"/>
      <c r="F254" s="2"/>
      <c r="G254" s="2"/>
      <c r="H254" s="2"/>
      <c r="I254" s="2"/>
      <c r="J254" s="2"/>
      <c r="K254" s="2"/>
    </row>
    <row r="255" spans="2:11" ht="15.75" customHeight="1" x14ac:dyDescent="0.45">
      <c r="B255" s="1"/>
      <c r="C255" s="2"/>
      <c r="D255" s="2"/>
      <c r="E255" s="2"/>
      <c r="F255" s="2"/>
      <c r="G255" s="2"/>
      <c r="H255" s="2"/>
      <c r="I255" s="2"/>
      <c r="J255" s="2"/>
      <c r="K255" s="2"/>
    </row>
    <row r="256" spans="2:11" ht="15.75" customHeight="1" x14ac:dyDescent="0.45">
      <c r="B256" s="1"/>
      <c r="C256" s="2"/>
      <c r="D256" s="2"/>
      <c r="E256" s="2"/>
      <c r="F256" s="2"/>
      <c r="G256" s="2"/>
      <c r="H256" s="2"/>
      <c r="I256" s="2"/>
      <c r="J256" s="2"/>
      <c r="K256" s="2"/>
    </row>
    <row r="257" spans="2:11" ht="15.75" customHeight="1" x14ac:dyDescent="0.45">
      <c r="B257" s="1"/>
      <c r="C257" s="2"/>
      <c r="D257" s="2"/>
      <c r="E257" s="2"/>
      <c r="F257" s="2"/>
      <c r="G257" s="2"/>
      <c r="H257" s="2"/>
      <c r="I257" s="2"/>
      <c r="J257" s="2"/>
      <c r="K257" s="2"/>
    </row>
    <row r="258" spans="2:11" ht="15.75" customHeight="1" x14ac:dyDescent="0.45">
      <c r="B258" s="1"/>
      <c r="C258" s="2"/>
      <c r="D258" s="2"/>
      <c r="E258" s="2"/>
      <c r="F258" s="2"/>
      <c r="G258" s="2"/>
      <c r="H258" s="2"/>
      <c r="I258" s="2"/>
      <c r="J258" s="2"/>
      <c r="K258" s="2"/>
    </row>
    <row r="259" spans="2:11" ht="15.75" customHeight="1" x14ac:dyDescent="0.45">
      <c r="B259" s="1"/>
      <c r="C259" s="2"/>
      <c r="D259" s="2"/>
      <c r="E259" s="2"/>
      <c r="F259" s="2"/>
      <c r="G259" s="2"/>
      <c r="H259" s="2"/>
      <c r="I259" s="2"/>
      <c r="J259" s="2"/>
      <c r="K259" s="2"/>
    </row>
    <row r="260" spans="2:11" ht="15.75" customHeight="1" x14ac:dyDescent="0.45">
      <c r="B260" s="1"/>
      <c r="C260" s="2"/>
      <c r="D260" s="2"/>
      <c r="E260" s="2"/>
      <c r="F260" s="2"/>
      <c r="G260" s="2"/>
      <c r="H260" s="2"/>
      <c r="I260" s="2"/>
      <c r="J260" s="2"/>
      <c r="K260" s="2"/>
    </row>
    <row r="261" spans="2:11" ht="15.75" customHeight="1" x14ac:dyDescent="0.45">
      <c r="B261" s="1"/>
      <c r="C261" s="2"/>
      <c r="D261" s="2"/>
      <c r="E261" s="2"/>
      <c r="F261" s="2"/>
      <c r="G261" s="2"/>
      <c r="H261" s="2"/>
      <c r="I261" s="2"/>
      <c r="J261" s="2"/>
      <c r="K261" s="2"/>
    </row>
    <row r="262" spans="2:11" ht="15.75" customHeight="1" x14ac:dyDescent="0.45">
      <c r="B262" s="1"/>
      <c r="C262" s="2"/>
      <c r="D262" s="2"/>
      <c r="E262" s="2"/>
      <c r="F262" s="2"/>
      <c r="G262" s="2"/>
      <c r="H262" s="2"/>
      <c r="I262" s="2"/>
      <c r="J262" s="2"/>
      <c r="K262" s="2"/>
    </row>
    <row r="263" spans="2:11" ht="15.75" customHeight="1" x14ac:dyDescent="0.45">
      <c r="B263" s="1"/>
      <c r="C263" s="2"/>
      <c r="D263" s="2"/>
      <c r="E263" s="2"/>
      <c r="F263" s="2"/>
      <c r="G263" s="2"/>
      <c r="H263" s="2"/>
      <c r="I263" s="2"/>
      <c r="J263" s="2"/>
      <c r="K263" s="2"/>
    </row>
    <row r="264" spans="2:11" ht="15.75" customHeight="1" x14ac:dyDescent="0.45">
      <c r="B264" s="1"/>
      <c r="C264" s="2"/>
      <c r="D264" s="2"/>
      <c r="E264" s="2"/>
      <c r="F264" s="2"/>
      <c r="G264" s="2"/>
      <c r="H264" s="2"/>
      <c r="I264" s="2"/>
      <c r="J264" s="2"/>
      <c r="K264" s="2"/>
    </row>
    <row r="265" spans="2:11" ht="15.75" customHeight="1" x14ac:dyDescent="0.45">
      <c r="B265" s="1"/>
      <c r="C265" s="2"/>
      <c r="D265" s="2"/>
      <c r="E265" s="2"/>
      <c r="F265" s="2"/>
      <c r="G265" s="2"/>
      <c r="H265" s="2"/>
      <c r="I265" s="2"/>
      <c r="J265" s="2"/>
      <c r="K265" s="2"/>
    </row>
    <row r="266" spans="2:11" ht="15.75" customHeight="1" x14ac:dyDescent="0.45">
      <c r="B266" s="1"/>
      <c r="C266" s="2"/>
      <c r="D266" s="2"/>
      <c r="E266" s="2"/>
      <c r="F266" s="2"/>
      <c r="G266" s="2"/>
      <c r="H266" s="2"/>
      <c r="I266" s="2"/>
      <c r="J266" s="2"/>
      <c r="K266" s="2"/>
    </row>
    <row r="267" spans="2:11" ht="15.75" customHeight="1" x14ac:dyDescent="0.45">
      <c r="B267" s="1"/>
      <c r="C267" s="2"/>
      <c r="D267" s="2"/>
      <c r="E267" s="2"/>
      <c r="F267" s="2"/>
      <c r="G267" s="2"/>
      <c r="H267" s="2"/>
      <c r="I267" s="2"/>
      <c r="J267" s="2"/>
      <c r="K267" s="2"/>
    </row>
    <row r="268" spans="2:11" ht="15.75" customHeight="1" x14ac:dyDescent="0.45">
      <c r="B268" s="1"/>
      <c r="C268" s="2"/>
      <c r="D268" s="2"/>
      <c r="E268" s="2"/>
      <c r="F268" s="2"/>
      <c r="G268" s="2"/>
      <c r="H268" s="2"/>
      <c r="I268" s="2"/>
      <c r="J268" s="2"/>
      <c r="K268" s="2"/>
    </row>
    <row r="269" spans="2:11" ht="15.75" customHeight="1" x14ac:dyDescent="0.45">
      <c r="B269" s="1"/>
      <c r="C269" s="2"/>
      <c r="D269" s="2"/>
      <c r="E269" s="2"/>
      <c r="F269" s="2"/>
      <c r="G269" s="2"/>
      <c r="H269" s="2"/>
      <c r="I269" s="2"/>
      <c r="J269" s="2"/>
      <c r="K269" s="2"/>
    </row>
    <row r="270" spans="2:11" ht="15.75" customHeight="1" x14ac:dyDescent="0.45">
      <c r="B270" s="1"/>
      <c r="C270" s="2"/>
      <c r="D270" s="2"/>
      <c r="E270" s="2"/>
      <c r="F270" s="2"/>
      <c r="G270" s="2"/>
      <c r="H270" s="2"/>
      <c r="I270" s="2"/>
      <c r="J270" s="2"/>
      <c r="K270" s="2"/>
    </row>
    <row r="271" spans="2:11" ht="15.75" customHeight="1" x14ac:dyDescent="0.45">
      <c r="B271" s="1"/>
      <c r="C271" s="2"/>
      <c r="D271" s="2"/>
      <c r="E271" s="2"/>
      <c r="F271" s="2"/>
      <c r="G271" s="2"/>
      <c r="H271" s="2"/>
      <c r="I271" s="2"/>
      <c r="J271" s="2"/>
      <c r="K271" s="2"/>
    </row>
    <row r="272" spans="2:11" ht="15.75" customHeight="1" x14ac:dyDescent="0.45">
      <c r="B272" s="1"/>
      <c r="C272" s="2"/>
      <c r="D272" s="2"/>
      <c r="E272" s="2"/>
      <c r="F272" s="2"/>
      <c r="G272" s="2"/>
      <c r="H272" s="2"/>
      <c r="I272" s="2"/>
      <c r="J272" s="2"/>
      <c r="K272" s="2"/>
    </row>
    <row r="273" spans="2:11" ht="15.75" customHeight="1" x14ac:dyDescent="0.45">
      <c r="B273" s="1"/>
      <c r="C273" s="2"/>
      <c r="D273" s="2"/>
      <c r="E273" s="2"/>
      <c r="F273" s="2"/>
      <c r="G273" s="2"/>
      <c r="H273" s="2"/>
      <c r="I273" s="2"/>
      <c r="J273" s="2"/>
      <c r="K273" s="2"/>
    </row>
    <row r="274" spans="2:11" ht="15.75" customHeight="1" x14ac:dyDescent="0.45">
      <c r="B274" s="1"/>
      <c r="C274" s="2"/>
      <c r="D274" s="2"/>
      <c r="E274" s="2"/>
      <c r="F274" s="2"/>
      <c r="G274" s="2"/>
      <c r="H274" s="2"/>
      <c r="I274" s="2"/>
      <c r="J274" s="2"/>
      <c r="K274" s="2"/>
    </row>
    <row r="275" spans="2:11" ht="15.75" customHeight="1" x14ac:dyDescent="0.45">
      <c r="B275" s="1"/>
      <c r="C275" s="2"/>
      <c r="D275" s="2"/>
      <c r="E275" s="2"/>
      <c r="F275" s="2"/>
      <c r="G275" s="2"/>
      <c r="H275" s="2"/>
      <c r="I275" s="2"/>
      <c r="J275" s="2"/>
      <c r="K275" s="2"/>
    </row>
    <row r="276" spans="2:11" ht="15.75" customHeight="1" x14ac:dyDescent="0.45">
      <c r="B276" s="1"/>
      <c r="C276" s="2"/>
      <c r="D276" s="2"/>
      <c r="E276" s="2"/>
      <c r="F276" s="2"/>
      <c r="G276" s="2"/>
      <c r="H276" s="2"/>
      <c r="I276" s="2"/>
      <c r="J276" s="2"/>
      <c r="K276" s="2"/>
    </row>
    <row r="277" spans="2:11" ht="15.75" customHeight="1" x14ac:dyDescent="0.45">
      <c r="B277" s="1"/>
      <c r="C277" s="2"/>
      <c r="D277" s="2"/>
      <c r="E277" s="2"/>
      <c r="F277" s="2"/>
      <c r="G277" s="2"/>
      <c r="H277" s="2"/>
      <c r="I277" s="2"/>
      <c r="J277" s="2"/>
      <c r="K277" s="2"/>
    </row>
    <row r="278" spans="2:11" ht="15.75" customHeight="1" x14ac:dyDescent="0.45">
      <c r="B278" s="1"/>
      <c r="C278" s="2"/>
      <c r="D278" s="2"/>
      <c r="E278" s="2"/>
      <c r="F278" s="2"/>
      <c r="G278" s="2"/>
      <c r="H278" s="2"/>
      <c r="I278" s="2"/>
      <c r="J278" s="2"/>
      <c r="K278" s="2"/>
    </row>
    <row r="279" spans="2:11" ht="15.75" customHeight="1" x14ac:dyDescent="0.45">
      <c r="B279" s="1"/>
      <c r="C279" s="2"/>
      <c r="D279" s="2"/>
      <c r="E279" s="2"/>
      <c r="F279" s="2"/>
      <c r="G279" s="2"/>
      <c r="H279" s="2"/>
      <c r="I279" s="2"/>
      <c r="J279" s="2"/>
      <c r="K279" s="2"/>
    </row>
    <row r="280" spans="2:11" ht="15.75" customHeight="1" x14ac:dyDescent="0.45">
      <c r="B280" s="1"/>
      <c r="C280" s="2"/>
      <c r="D280" s="2"/>
      <c r="E280" s="2"/>
      <c r="F280" s="2"/>
      <c r="G280" s="2"/>
      <c r="H280" s="2"/>
      <c r="I280" s="2"/>
      <c r="J280" s="2"/>
      <c r="K280" s="2"/>
    </row>
    <row r="281" spans="2:11" ht="15.75" customHeight="1" x14ac:dyDescent="0.45">
      <c r="B281" s="1"/>
      <c r="C281" s="2"/>
      <c r="D281" s="2"/>
      <c r="E281" s="2"/>
      <c r="F281" s="2"/>
      <c r="G281" s="2"/>
      <c r="H281" s="2"/>
      <c r="I281" s="2"/>
      <c r="J281" s="2"/>
      <c r="K281" s="2"/>
    </row>
    <row r="282" spans="2:11" ht="15.75" customHeight="1" x14ac:dyDescent="0.45">
      <c r="B282" s="1"/>
      <c r="C282" s="2"/>
      <c r="D282" s="2"/>
      <c r="E282" s="2"/>
      <c r="F282" s="2"/>
      <c r="G282" s="2"/>
      <c r="H282" s="2"/>
      <c r="I282" s="2"/>
      <c r="J282" s="2"/>
      <c r="K282" s="2"/>
    </row>
    <row r="283" spans="2:11" ht="15.75" customHeight="1" x14ac:dyDescent="0.45">
      <c r="B283" s="1"/>
      <c r="C283" s="2"/>
      <c r="D283" s="2"/>
      <c r="E283" s="2"/>
      <c r="F283" s="2"/>
      <c r="G283" s="2"/>
      <c r="H283" s="2"/>
      <c r="I283" s="2"/>
      <c r="J283" s="2"/>
      <c r="K283" s="2"/>
    </row>
    <row r="284" spans="2:11" ht="15.75" customHeight="1" x14ac:dyDescent="0.45">
      <c r="B284" s="1"/>
      <c r="C284" s="2"/>
      <c r="D284" s="2"/>
      <c r="E284" s="2"/>
      <c r="F284" s="2"/>
      <c r="G284" s="2"/>
      <c r="H284" s="2"/>
      <c r="I284" s="2"/>
      <c r="J284" s="2"/>
      <c r="K284" s="2"/>
    </row>
    <row r="285" spans="2:11" ht="15.75" customHeight="1" x14ac:dyDescent="0.45">
      <c r="B285" s="1"/>
      <c r="C285" s="2"/>
      <c r="D285" s="2"/>
      <c r="E285" s="2"/>
      <c r="F285" s="2"/>
      <c r="G285" s="2"/>
      <c r="H285" s="2"/>
      <c r="I285" s="2"/>
      <c r="J285" s="2"/>
      <c r="K285" s="2"/>
    </row>
    <row r="286" spans="2:11" ht="15.75" customHeight="1" x14ac:dyDescent="0.45">
      <c r="B286" s="1"/>
      <c r="C286" s="2"/>
      <c r="D286" s="2"/>
      <c r="E286" s="2"/>
      <c r="F286" s="2"/>
      <c r="G286" s="2"/>
      <c r="H286" s="2"/>
      <c r="I286" s="2"/>
      <c r="J286" s="2"/>
      <c r="K286" s="2"/>
    </row>
    <row r="287" spans="2:11" ht="15.75" customHeight="1" x14ac:dyDescent="0.45">
      <c r="B287" s="1"/>
      <c r="C287" s="2"/>
      <c r="D287" s="2"/>
      <c r="E287" s="2"/>
      <c r="F287" s="2"/>
      <c r="G287" s="2"/>
      <c r="H287" s="2"/>
      <c r="I287" s="2"/>
      <c r="J287" s="2"/>
      <c r="K287" s="2"/>
    </row>
    <row r="288" spans="2:11" ht="15.75" customHeight="1" x14ac:dyDescent="0.45">
      <c r="B288" s="1"/>
      <c r="C288" s="2"/>
      <c r="D288" s="2"/>
      <c r="E288" s="2"/>
      <c r="F288" s="2"/>
      <c r="G288" s="2"/>
      <c r="H288" s="2"/>
      <c r="I288" s="2"/>
      <c r="J288" s="2"/>
      <c r="K288" s="2"/>
    </row>
    <row r="289" spans="2:11" ht="15.75" customHeight="1" x14ac:dyDescent="0.45">
      <c r="B289" s="1"/>
      <c r="C289" s="2"/>
      <c r="D289" s="2"/>
      <c r="E289" s="2"/>
      <c r="F289" s="2"/>
      <c r="G289" s="2"/>
      <c r="H289" s="2"/>
      <c r="I289" s="2"/>
      <c r="J289" s="2"/>
      <c r="K289" s="2"/>
    </row>
    <row r="290" spans="2:11" ht="15.75" customHeight="1" x14ac:dyDescent="0.45">
      <c r="B290" s="1"/>
      <c r="C290" s="2"/>
      <c r="D290" s="2"/>
      <c r="E290" s="2"/>
      <c r="F290" s="2"/>
      <c r="G290" s="2"/>
      <c r="H290" s="2"/>
      <c r="I290" s="2"/>
      <c r="J290" s="2"/>
      <c r="K290" s="2"/>
    </row>
    <row r="291" spans="2:11" ht="15.75" customHeight="1" x14ac:dyDescent="0.45">
      <c r="B291" s="1"/>
      <c r="C291" s="2"/>
      <c r="D291" s="2"/>
      <c r="E291" s="2"/>
      <c r="F291" s="2"/>
      <c r="G291" s="2"/>
      <c r="H291" s="2"/>
      <c r="I291" s="2"/>
      <c r="J291" s="2"/>
      <c r="K291" s="2"/>
    </row>
    <row r="292" spans="2:11" ht="15.75" customHeight="1" x14ac:dyDescent="0.45">
      <c r="B292" s="1"/>
      <c r="C292" s="2"/>
      <c r="D292" s="2"/>
      <c r="E292" s="2"/>
      <c r="F292" s="2"/>
      <c r="G292" s="2"/>
      <c r="H292" s="2"/>
      <c r="I292" s="2"/>
      <c r="J292" s="2"/>
      <c r="K292" s="2"/>
    </row>
    <row r="293" spans="2:11" ht="15.75" customHeight="1" x14ac:dyDescent="0.45">
      <c r="B293" s="1"/>
      <c r="C293" s="2"/>
      <c r="D293" s="2"/>
      <c r="E293" s="2"/>
      <c r="F293" s="2"/>
      <c r="G293" s="2"/>
      <c r="H293" s="2"/>
      <c r="I293" s="2"/>
      <c r="J293" s="2"/>
      <c r="K293" s="2"/>
    </row>
    <row r="294" spans="2:11" ht="15.75" customHeight="1" x14ac:dyDescent="0.45">
      <c r="B294" s="1"/>
      <c r="C294" s="2"/>
      <c r="D294" s="2"/>
      <c r="E294" s="2"/>
      <c r="F294" s="2"/>
      <c r="G294" s="2"/>
      <c r="H294" s="2"/>
      <c r="I294" s="2"/>
      <c r="J294" s="2"/>
      <c r="K294" s="2"/>
    </row>
    <row r="295" spans="2:11" ht="15.75" customHeight="1" x14ac:dyDescent="0.45">
      <c r="B295" s="1"/>
      <c r="C295" s="2"/>
      <c r="D295" s="2"/>
      <c r="E295" s="2"/>
      <c r="F295" s="2"/>
      <c r="G295" s="2"/>
      <c r="H295" s="2"/>
      <c r="I295" s="2"/>
      <c r="J295" s="2"/>
      <c r="K295" s="2"/>
    </row>
    <row r="296" spans="2:11" ht="15.75" customHeight="1" x14ac:dyDescent="0.45">
      <c r="B296" s="1"/>
      <c r="C296" s="2"/>
      <c r="D296" s="2"/>
      <c r="E296" s="2"/>
      <c r="F296" s="2"/>
      <c r="G296" s="2"/>
      <c r="H296" s="2"/>
      <c r="I296" s="2"/>
      <c r="J296" s="2"/>
      <c r="K296" s="2"/>
    </row>
    <row r="297" spans="2:11" ht="15.75" customHeight="1" x14ac:dyDescent="0.45">
      <c r="B297" s="1"/>
      <c r="C297" s="2"/>
      <c r="D297" s="2"/>
      <c r="E297" s="2"/>
      <c r="F297" s="2"/>
      <c r="G297" s="2"/>
      <c r="H297" s="2"/>
      <c r="I297" s="2"/>
      <c r="J297" s="2"/>
      <c r="K297" s="2"/>
    </row>
    <row r="298" spans="2:11" ht="15.75" customHeight="1" x14ac:dyDescent="0.45">
      <c r="B298" s="1"/>
      <c r="C298" s="2"/>
      <c r="D298" s="2"/>
      <c r="E298" s="2"/>
      <c r="F298" s="2"/>
      <c r="G298" s="2"/>
      <c r="H298" s="2"/>
      <c r="I298" s="2"/>
      <c r="J298" s="2"/>
      <c r="K298" s="2"/>
    </row>
    <row r="299" spans="2:11" ht="15.75" customHeight="1" x14ac:dyDescent="0.45">
      <c r="B299" s="1"/>
      <c r="C299" s="2"/>
      <c r="D299" s="2"/>
      <c r="E299" s="2"/>
      <c r="F299" s="2"/>
      <c r="G299" s="2"/>
      <c r="H299" s="2"/>
      <c r="I299" s="2"/>
      <c r="J299" s="2"/>
      <c r="K299" s="2"/>
    </row>
    <row r="300" spans="2:11" ht="15.75" customHeight="1" x14ac:dyDescent="0.45">
      <c r="B300" s="1"/>
      <c r="C300" s="2"/>
      <c r="D300" s="2"/>
      <c r="E300" s="2"/>
      <c r="F300" s="2"/>
      <c r="G300" s="2"/>
      <c r="H300" s="2"/>
      <c r="I300" s="2"/>
      <c r="J300" s="2"/>
      <c r="K300" s="2"/>
    </row>
    <row r="301" spans="2:11" ht="15.75" customHeight="1" x14ac:dyDescent="0.45">
      <c r="B301" s="1"/>
      <c r="C301" s="2"/>
      <c r="D301" s="2"/>
      <c r="E301" s="2"/>
      <c r="F301" s="2"/>
      <c r="G301" s="2"/>
      <c r="H301" s="2"/>
      <c r="I301" s="2"/>
      <c r="J301" s="2"/>
      <c r="K301" s="2"/>
    </row>
    <row r="302" spans="2:11" ht="15.75" customHeight="1" x14ac:dyDescent="0.45">
      <c r="B302" s="1"/>
      <c r="C302" s="2"/>
      <c r="D302" s="2"/>
      <c r="E302" s="2"/>
      <c r="F302" s="2"/>
      <c r="G302" s="2"/>
      <c r="H302" s="2"/>
      <c r="I302" s="2"/>
      <c r="J302" s="2"/>
      <c r="K302" s="2"/>
    </row>
    <row r="303" spans="2:11" ht="15.75" customHeight="1" x14ac:dyDescent="0.45">
      <c r="B303" s="1"/>
      <c r="C303" s="2"/>
      <c r="D303" s="2"/>
      <c r="E303" s="2"/>
      <c r="F303" s="2"/>
      <c r="G303" s="2"/>
      <c r="H303" s="2"/>
      <c r="I303" s="2"/>
      <c r="J303" s="2"/>
      <c r="K303" s="2"/>
    </row>
    <row r="304" spans="2:11" ht="15.75" customHeight="1" x14ac:dyDescent="0.45">
      <c r="B304" s="1"/>
      <c r="C304" s="2"/>
      <c r="D304" s="2"/>
      <c r="E304" s="2"/>
      <c r="F304" s="2"/>
      <c r="G304" s="2"/>
      <c r="H304" s="2"/>
      <c r="I304" s="2"/>
      <c r="J304" s="2"/>
      <c r="K304" s="2"/>
    </row>
    <row r="305" spans="2:11" ht="15.75" customHeight="1" x14ac:dyDescent="0.45">
      <c r="B305" s="1"/>
      <c r="C305" s="2"/>
      <c r="D305" s="2"/>
      <c r="E305" s="2"/>
      <c r="F305" s="2"/>
      <c r="G305" s="2"/>
      <c r="H305" s="2"/>
      <c r="I305" s="2"/>
      <c r="J305" s="2"/>
      <c r="K305" s="2"/>
    </row>
    <row r="306" spans="2:11" ht="15.75" customHeight="1" x14ac:dyDescent="0.45">
      <c r="B306" s="1"/>
      <c r="C306" s="2"/>
      <c r="D306" s="2"/>
      <c r="E306" s="2"/>
      <c r="F306" s="2"/>
      <c r="G306" s="2"/>
      <c r="H306" s="2"/>
      <c r="I306" s="2"/>
      <c r="J306" s="2"/>
      <c r="K306" s="2"/>
    </row>
    <row r="307" spans="2:11" ht="15.75" customHeight="1" x14ac:dyDescent="0.45">
      <c r="B307" s="1"/>
      <c r="C307" s="2"/>
      <c r="D307" s="2"/>
      <c r="E307" s="2"/>
      <c r="F307" s="2"/>
      <c r="G307" s="2"/>
      <c r="H307" s="2"/>
      <c r="I307" s="2"/>
      <c r="J307" s="2"/>
      <c r="K307" s="2"/>
    </row>
    <row r="308" spans="2:11" ht="15.75" customHeight="1" x14ac:dyDescent="0.45">
      <c r="B308" s="1"/>
      <c r="C308" s="2"/>
      <c r="D308" s="2"/>
      <c r="E308" s="2"/>
      <c r="F308" s="2"/>
      <c r="G308" s="2"/>
      <c r="H308" s="2"/>
      <c r="I308" s="2"/>
      <c r="J308" s="2"/>
      <c r="K308" s="2"/>
    </row>
    <row r="309" spans="2:11" ht="15.75" customHeight="1" x14ac:dyDescent="0.45">
      <c r="B309" s="1"/>
      <c r="C309" s="2"/>
      <c r="D309" s="2"/>
      <c r="E309" s="2"/>
      <c r="F309" s="2"/>
      <c r="G309" s="2"/>
      <c r="H309" s="2"/>
      <c r="I309" s="2"/>
      <c r="J309" s="2"/>
      <c r="K309" s="2"/>
    </row>
    <row r="310" spans="2:11" ht="15.75" customHeight="1" x14ac:dyDescent="0.45">
      <c r="B310" s="1"/>
      <c r="C310" s="2"/>
      <c r="D310" s="2"/>
      <c r="E310" s="2"/>
      <c r="F310" s="2"/>
      <c r="G310" s="2"/>
      <c r="H310" s="2"/>
      <c r="I310" s="2"/>
      <c r="J310" s="2"/>
      <c r="K310" s="2"/>
    </row>
    <row r="311" spans="2:11" ht="15.75" customHeight="1" x14ac:dyDescent="0.45">
      <c r="B311" s="1"/>
      <c r="C311" s="2"/>
      <c r="D311" s="2"/>
      <c r="E311" s="2"/>
      <c r="F311" s="2"/>
      <c r="G311" s="2"/>
      <c r="H311" s="2"/>
      <c r="I311" s="2"/>
      <c r="J311" s="2"/>
      <c r="K311" s="2"/>
    </row>
    <row r="312" spans="2:11" ht="15.75" customHeight="1" x14ac:dyDescent="0.45">
      <c r="B312" s="1"/>
      <c r="C312" s="2"/>
      <c r="D312" s="2"/>
      <c r="E312" s="2"/>
      <c r="F312" s="2"/>
      <c r="G312" s="2"/>
      <c r="H312" s="2"/>
      <c r="I312" s="2"/>
      <c r="J312" s="2"/>
      <c r="K312" s="2"/>
    </row>
    <row r="313" spans="2:11" ht="15.75" customHeight="1" x14ac:dyDescent="0.45">
      <c r="B313" s="1"/>
      <c r="C313" s="2"/>
      <c r="D313" s="2"/>
      <c r="E313" s="2"/>
      <c r="F313" s="2"/>
      <c r="G313" s="2"/>
      <c r="H313" s="2"/>
      <c r="I313" s="2"/>
      <c r="J313" s="2"/>
      <c r="K313" s="2"/>
    </row>
    <row r="314" spans="2:11" ht="15.75" customHeight="1" x14ac:dyDescent="0.45">
      <c r="B314" s="1"/>
      <c r="C314" s="2"/>
      <c r="D314" s="2"/>
      <c r="E314" s="2"/>
      <c r="F314" s="2"/>
      <c r="G314" s="2"/>
      <c r="H314" s="2"/>
      <c r="I314" s="2"/>
      <c r="J314" s="2"/>
      <c r="K314" s="2"/>
    </row>
    <row r="315" spans="2:11" ht="15.75" customHeight="1" x14ac:dyDescent="0.45">
      <c r="B315" s="1"/>
      <c r="C315" s="2"/>
      <c r="D315" s="2"/>
      <c r="E315" s="2"/>
      <c r="F315" s="2"/>
      <c r="G315" s="2"/>
      <c r="H315" s="2"/>
      <c r="I315" s="2"/>
      <c r="J315" s="2"/>
      <c r="K315" s="2"/>
    </row>
    <row r="316" spans="2:11" ht="15.75" customHeight="1" x14ac:dyDescent="0.45">
      <c r="B316" s="1"/>
      <c r="C316" s="2"/>
      <c r="D316" s="2"/>
      <c r="E316" s="2"/>
      <c r="F316" s="2"/>
      <c r="G316" s="2"/>
      <c r="H316" s="2"/>
      <c r="I316" s="2"/>
      <c r="J316" s="2"/>
      <c r="K316" s="2"/>
    </row>
    <row r="317" spans="2:11" ht="15.75" customHeight="1" x14ac:dyDescent="0.45">
      <c r="B317" s="1"/>
      <c r="C317" s="2"/>
      <c r="D317" s="2"/>
      <c r="E317" s="2"/>
      <c r="F317" s="2"/>
      <c r="G317" s="2"/>
      <c r="H317" s="2"/>
      <c r="I317" s="2"/>
      <c r="J317" s="2"/>
      <c r="K317" s="2"/>
    </row>
    <row r="318" spans="2:11" ht="15.75" customHeight="1" x14ac:dyDescent="0.45">
      <c r="B318" s="1"/>
      <c r="C318" s="2"/>
      <c r="D318" s="2"/>
      <c r="E318" s="2"/>
      <c r="F318" s="2"/>
      <c r="G318" s="2"/>
      <c r="H318" s="2"/>
      <c r="I318" s="2"/>
      <c r="J318" s="2"/>
      <c r="K318" s="2"/>
    </row>
    <row r="319" spans="2:11" ht="15.75" customHeight="1" x14ac:dyDescent="0.45">
      <c r="B319" s="1"/>
      <c r="C319" s="2"/>
      <c r="D319" s="2"/>
      <c r="E319" s="2"/>
      <c r="F319" s="2"/>
      <c r="G319" s="2"/>
      <c r="H319" s="2"/>
      <c r="I319" s="2"/>
      <c r="J319" s="2"/>
      <c r="K319" s="2"/>
    </row>
    <row r="320" spans="2:11" ht="15.75" customHeight="1" x14ac:dyDescent="0.45">
      <c r="B320" s="1"/>
      <c r="C320" s="2"/>
      <c r="D320" s="2"/>
      <c r="E320" s="2"/>
      <c r="F320" s="2"/>
      <c r="G320" s="2"/>
      <c r="H320" s="2"/>
      <c r="I320" s="2"/>
      <c r="J320" s="2"/>
      <c r="K320" s="2"/>
    </row>
    <row r="321" spans="2:11" ht="15.75" customHeight="1" x14ac:dyDescent="0.45">
      <c r="B321" s="1"/>
      <c r="C321" s="2"/>
      <c r="D321" s="2"/>
      <c r="E321" s="2"/>
      <c r="F321" s="2"/>
      <c r="G321" s="2"/>
      <c r="H321" s="2"/>
      <c r="I321" s="2"/>
      <c r="J321" s="2"/>
      <c r="K321" s="2"/>
    </row>
    <row r="322" spans="2:11" ht="15.75" customHeight="1" x14ac:dyDescent="0.45">
      <c r="B322" s="1"/>
      <c r="C322" s="2"/>
      <c r="D322" s="2"/>
      <c r="E322" s="2"/>
      <c r="F322" s="2"/>
      <c r="G322" s="2"/>
      <c r="H322" s="2"/>
      <c r="I322" s="2"/>
      <c r="J322" s="2"/>
      <c r="K322" s="2"/>
    </row>
    <row r="323" spans="2:11" ht="15.75" customHeight="1" x14ac:dyDescent="0.45">
      <c r="B323" s="1"/>
      <c r="C323" s="2"/>
      <c r="D323" s="2"/>
      <c r="E323" s="2"/>
      <c r="F323" s="2"/>
      <c r="G323" s="2"/>
      <c r="H323" s="2"/>
      <c r="I323" s="2"/>
      <c r="J323" s="2"/>
      <c r="K323" s="2"/>
    </row>
    <row r="324" spans="2:11" ht="15.75" customHeight="1" x14ac:dyDescent="0.45">
      <c r="B324" s="1"/>
      <c r="C324" s="2"/>
      <c r="D324" s="2"/>
      <c r="E324" s="2"/>
      <c r="F324" s="2"/>
      <c r="G324" s="2"/>
      <c r="H324" s="2"/>
      <c r="I324" s="2"/>
      <c r="J324" s="2"/>
      <c r="K324" s="2"/>
    </row>
    <row r="325" spans="2:11" ht="15.75" customHeight="1" x14ac:dyDescent="0.45">
      <c r="B325" s="1"/>
      <c r="C325" s="2"/>
      <c r="D325" s="2"/>
      <c r="E325" s="2"/>
      <c r="F325" s="2"/>
      <c r="G325" s="2"/>
      <c r="H325" s="2"/>
      <c r="I325" s="2"/>
      <c r="J325" s="2"/>
      <c r="K325" s="2"/>
    </row>
    <row r="326" spans="2:11" ht="15.75" customHeight="1" x14ac:dyDescent="0.45">
      <c r="B326" s="1"/>
      <c r="C326" s="2"/>
      <c r="D326" s="2"/>
      <c r="E326" s="2"/>
      <c r="F326" s="2"/>
      <c r="G326" s="2"/>
      <c r="H326" s="2"/>
      <c r="I326" s="2"/>
      <c r="J326" s="2"/>
      <c r="K326" s="2"/>
    </row>
    <row r="327" spans="2:11" ht="15.75" customHeight="1" x14ac:dyDescent="0.45">
      <c r="B327" s="1"/>
      <c r="C327" s="2"/>
      <c r="D327" s="2"/>
      <c r="E327" s="2"/>
      <c r="F327" s="2"/>
      <c r="G327" s="2"/>
      <c r="H327" s="2"/>
      <c r="I327" s="2"/>
      <c r="J327" s="2"/>
      <c r="K327" s="2"/>
    </row>
    <row r="328" spans="2:11" ht="15.75" customHeight="1" x14ac:dyDescent="0.45">
      <c r="B328" s="1"/>
      <c r="C328" s="2"/>
      <c r="D328" s="2"/>
      <c r="E328" s="2"/>
      <c r="F328" s="2"/>
      <c r="G328" s="2"/>
      <c r="H328" s="2"/>
      <c r="I328" s="2"/>
      <c r="J328" s="2"/>
      <c r="K328" s="2"/>
    </row>
    <row r="329" spans="2:11" ht="15.75" customHeight="1" x14ac:dyDescent="0.45">
      <c r="B329" s="1"/>
      <c r="C329" s="2"/>
      <c r="D329" s="2"/>
      <c r="E329" s="2"/>
      <c r="F329" s="2"/>
      <c r="G329" s="2"/>
      <c r="H329" s="2"/>
      <c r="I329" s="2"/>
      <c r="J329" s="2"/>
      <c r="K329" s="2"/>
    </row>
    <row r="330" spans="2:11" ht="15.75" customHeight="1" x14ac:dyDescent="0.45">
      <c r="B330" s="1"/>
      <c r="C330" s="2"/>
      <c r="D330" s="2"/>
      <c r="E330" s="2"/>
      <c r="F330" s="2"/>
      <c r="G330" s="2"/>
      <c r="H330" s="2"/>
      <c r="I330" s="2"/>
      <c r="J330" s="2"/>
      <c r="K330" s="2"/>
    </row>
    <row r="331" spans="2:11" ht="15.75" customHeight="1" x14ac:dyDescent="0.45">
      <c r="B331" s="1"/>
      <c r="C331" s="2"/>
      <c r="D331" s="2"/>
      <c r="E331" s="2"/>
      <c r="F331" s="2"/>
      <c r="G331" s="2"/>
      <c r="H331" s="2"/>
      <c r="I331" s="2"/>
      <c r="J331" s="2"/>
      <c r="K331" s="2"/>
    </row>
    <row r="332" spans="2:11" ht="15.75" customHeight="1" x14ac:dyDescent="0.45">
      <c r="B332" s="1"/>
      <c r="C332" s="2"/>
      <c r="D332" s="2"/>
      <c r="E332" s="2"/>
      <c r="F332" s="2"/>
      <c r="G332" s="2"/>
      <c r="H332" s="2"/>
      <c r="I332" s="2"/>
      <c r="J332" s="2"/>
      <c r="K332" s="2"/>
    </row>
    <row r="333" spans="2:11" ht="15.75" customHeight="1" x14ac:dyDescent="0.45">
      <c r="B333" s="1"/>
      <c r="C333" s="2"/>
      <c r="D333" s="2"/>
      <c r="E333" s="2"/>
      <c r="F333" s="2"/>
      <c r="G333" s="2"/>
      <c r="H333" s="2"/>
      <c r="I333" s="2"/>
      <c r="J333" s="2"/>
      <c r="K333" s="2"/>
    </row>
    <row r="334" spans="2:11" ht="15.75" customHeight="1" x14ac:dyDescent="0.45">
      <c r="B334" s="1"/>
      <c r="C334" s="2"/>
      <c r="D334" s="2"/>
      <c r="E334" s="2"/>
      <c r="F334" s="2"/>
      <c r="G334" s="2"/>
      <c r="H334" s="2"/>
      <c r="I334" s="2"/>
      <c r="J334" s="2"/>
      <c r="K334" s="2"/>
    </row>
    <row r="335" spans="2:11" ht="15.75" customHeight="1" x14ac:dyDescent="0.45">
      <c r="B335" s="1"/>
      <c r="C335" s="2"/>
      <c r="D335" s="2"/>
      <c r="E335" s="2"/>
      <c r="F335" s="2"/>
      <c r="G335" s="2"/>
      <c r="H335" s="2"/>
      <c r="I335" s="2"/>
      <c r="J335" s="2"/>
      <c r="K335" s="2"/>
    </row>
    <row r="336" spans="2:11" ht="15.75" customHeight="1" x14ac:dyDescent="0.45">
      <c r="B336" s="1"/>
      <c r="C336" s="2"/>
      <c r="D336" s="2"/>
      <c r="E336" s="2"/>
      <c r="F336" s="2"/>
      <c r="G336" s="2"/>
      <c r="H336" s="2"/>
      <c r="I336" s="2"/>
      <c r="J336" s="2"/>
      <c r="K336" s="2"/>
    </row>
    <row r="337" spans="2:11" ht="15.75" customHeight="1" x14ac:dyDescent="0.45">
      <c r="B337" s="1"/>
      <c r="C337" s="2"/>
      <c r="D337" s="2"/>
      <c r="E337" s="2"/>
      <c r="F337" s="2"/>
      <c r="G337" s="2"/>
      <c r="H337" s="2"/>
      <c r="I337" s="2"/>
      <c r="J337" s="2"/>
      <c r="K337" s="2"/>
    </row>
    <row r="338" spans="2:11" ht="15.75" customHeight="1" x14ac:dyDescent="0.45">
      <c r="B338" s="1"/>
      <c r="C338" s="2"/>
      <c r="D338" s="2"/>
      <c r="E338" s="2"/>
      <c r="F338" s="2"/>
      <c r="G338" s="2"/>
      <c r="H338" s="2"/>
      <c r="I338" s="2"/>
      <c r="J338" s="2"/>
      <c r="K338" s="2"/>
    </row>
    <row r="339" spans="2:11" ht="15.75" customHeight="1" x14ac:dyDescent="0.45">
      <c r="B339" s="1"/>
      <c r="C339" s="2"/>
      <c r="D339" s="2"/>
      <c r="E339" s="2"/>
      <c r="F339" s="2"/>
      <c r="G339" s="2"/>
      <c r="H339" s="2"/>
      <c r="I339" s="2"/>
      <c r="J339" s="2"/>
      <c r="K339" s="2"/>
    </row>
    <row r="340" spans="2:11" ht="15.75" customHeight="1" x14ac:dyDescent="0.45">
      <c r="B340" s="1"/>
      <c r="C340" s="2"/>
      <c r="D340" s="2"/>
      <c r="E340" s="2"/>
      <c r="F340" s="2"/>
      <c r="G340" s="2"/>
      <c r="H340" s="2"/>
      <c r="I340" s="2"/>
      <c r="J340" s="2"/>
      <c r="K340" s="2"/>
    </row>
    <row r="341" spans="2:11" ht="15.75" customHeight="1" x14ac:dyDescent="0.45">
      <c r="B341" s="1"/>
      <c r="C341" s="2"/>
      <c r="D341" s="2"/>
      <c r="E341" s="2"/>
      <c r="F341" s="2"/>
      <c r="G341" s="2"/>
      <c r="H341" s="2"/>
      <c r="I341" s="2"/>
      <c r="J341" s="2"/>
      <c r="K341" s="2"/>
    </row>
    <row r="342" spans="2:11" ht="15.75" customHeight="1" x14ac:dyDescent="0.45">
      <c r="B342" s="1"/>
      <c r="C342" s="2"/>
      <c r="D342" s="2"/>
      <c r="E342" s="2"/>
      <c r="F342" s="2"/>
      <c r="G342" s="2"/>
      <c r="H342" s="2"/>
      <c r="I342" s="2"/>
      <c r="J342" s="2"/>
      <c r="K342" s="2"/>
    </row>
    <row r="343" spans="2:11" ht="15.75" customHeight="1" x14ac:dyDescent="0.45">
      <c r="B343" s="1"/>
      <c r="C343" s="2"/>
      <c r="D343" s="2"/>
      <c r="E343" s="2"/>
      <c r="F343" s="2"/>
      <c r="G343" s="2"/>
      <c r="H343" s="2"/>
      <c r="I343" s="2"/>
      <c r="J343" s="2"/>
      <c r="K343" s="2"/>
    </row>
    <row r="344" spans="2:11" ht="15.75" customHeight="1" x14ac:dyDescent="0.45">
      <c r="B344" s="1"/>
      <c r="C344" s="2"/>
      <c r="D344" s="2"/>
      <c r="E344" s="2"/>
      <c r="F344" s="2"/>
      <c r="G344" s="2"/>
      <c r="H344" s="2"/>
      <c r="I344" s="2"/>
      <c r="J344" s="2"/>
      <c r="K344" s="2"/>
    </row>
    <row r="345" spans="2:11" ht="15.75" customHeight="1" x14ac:dyDescent="0.45">
      <c r="B345" s="1"/>
      <c r="C345" s="2"/>
      <c r="D345" s="2"/>
      <c r="E345" s="2"/>
      <c r="F345" s="2"/>
      <c r="G345" s="2"/>
      <c r="H345" s="2"/>
      <c r="I345" s="2"/>
      <c r="J345" s="2"/>
      <c r="K345" s="2"/>
    </row>
    <row r="346" spans="2:11" ht="15.75" customHeight="1" x14ac:dyDescent="0.45">
      <c r="B346" s="1"/>
      <c r="C346" s="2"/>
      <c r="D346" s="2"/>
      <c r="E346" s="2"/>
      <c r="F346" s="2"/>
      <c r="G346" s="2"/>
      <c r="H346" s="2"/>
      <c r="I346" s="2"/>
      <c r="J346" s="2"/>
      <c r="K346" s="2"/>
    </row>
    <row r="347" spans="2:11" ht="15.75" customHeight="1" x14ac:dyDescent="0.45">
      <c r="B347" s="1"/>
      <c r="C347" s="2"/>
      <c r="D347" s="2"/>
      <c r="E347" s="2"/>
      <c r="F347" s="2"/>
      <c r="G347" s="2"/>
      <c r="H347" s="2"/>
      <c r="I347" s="2"/>
      <c r="J347" s="2"/>
      <c r="K347" s="2"/>
    </row>
    <row r="348" spans="2:11" ht="15.75" customHeight="1" x14ac:dyDescent="0.45">
      <c r="B348" s="1"/>
      <c r="C348" s="2"/>
      <c r="D348" s="2"/>
      <c r="E348" s="2"/>
      <c r="F348" s="2"/>
      <c r="G348" s="2"/>
      <c r="H348" s="2"/>
      <c r="I348" s="2"/>
      <c r="J348" s="2"/>
      <c r="K348" s="2"/>
    </row>
    <row r="349" spans="2:11" ht="15.75" customHeight="1" x14ac:dyDescent="0.45">
      <c r="B349" s="1"/>
      <c r="C349" s="2"/>
      <c r="D349" s="2"/>
      <c r="E349" s="2"/>
      <c r="F349" s="2"/>
      <c r="G349" s="2"/>
      <c r="H349" s="2"/>
      <c r="I349" s="2"/>
      <c r="J349" s="2"/>
      <c r="K349" s="2"/>
    </row>
    <row r="350" spans="2:11" ht="15.75" customHeight="1" x14ac:dyDescent="0.45">
      <c r="B350" s="1"/>
      <c r="C350" s="2"/>
      <c r="D350" s="2"/>
      <c r="E350" s="2"/>
      <c r="F350" s="2"/>
      <c r="G350" s="2"/>
      <c r="H350" s="2"/>
      <c r="I350" s="2"/>
      <c r="J350" s="2"/>
      <c r="K350" s="2"/>
    </row>
    <row r="351" spans="2:11" ht="15.75" customHeight="1" x14ac:dyDescent="0.45">
      <c r="B351" s="1"/>
      <c r="C351" s="2"/>
      <c r="D351" s="2"/>
      <c r="E351" s="2"/>
      <c r="F351" s="2"/>
      <c r="G351" s="2"/>
      <c r="H351" s="2"/>
      <c r="I351" s="2"/>
      <c r="J351" s="2"/>
      <c r="K351" s="2"/>
    </row>
    <row r="352" spans="2:11" ht="15.75" customHeight="1" x14ac:dyDescent="0.45">
      <c r="B352" s="1"/>
      <c r="C352" s="2"/>
      <c r="D352" s="2"/>
      <c r="E352" s="2"/>
      <c r="F352" s="2"/>
      <c r="G352" s="2"/>
      <c r="H352" s="2"/>
      <c r="I352" s="2"/>
      <c r="J352" s="2"/>
      <c r="K352" s="2"/>
    </row>
    <row r="353" spans="2:11" ht="15.75" customHeight="1" x14ac:dyDescent="0.45">
      <c r="B353" s="1"/>
      <c r="C353" s="2"/>
      <c r="D353" s="2"/>
      <c r="E353" s="2"/>
      <c r="F353" s="2"/>
      <c r="G353" s="2"/>
      <c r="H353" s="2"/>
      <c r="I353" s="2"/>
      <c r="J353" s="2"/>
      <c r="K353" s="2"/>
    </row>
    <row r="354" spans="2:11" ht="15.75" customHeight="1" x14ac:dyDescent="0.45">
      <c r="B354" s="1"/>
      <c r="C354" s="2"/>
      <c r="D354" s="2"/>
      <c r="E354" s="2"/>
      <c r="F354" s="2"/>
      <c r="G354" s="2"/>
      <c r="H354" s="2"/>
      <c r="I354" s="2"/>
      <c r="J354" s="2"/>
      <c r="K354" s="2"/>
    </row>
    <row r="355" spans="2:11" ht="15.75" customHeight="1" x14ac:dyDescent="0.45">
      <c r="B355" s="1"/>
      <c r="C355" s="2"/>
      <c r="D355" s="2"/>
      <c r="E355" s="2"/>
      <c r="F355" s="2"/>
      <c r="G355" s="2"/>
      <c r="H355" s="2"/>
      <c r="I355" s="2"/>
      <c r="J355" s="2"/>
      <c r="K355" s="2"/>
    </row>
    <row r="356" spans="2:11" ht="15.75" customHeight="1" x14ac:dyDescent="0.45">
      <c r="B356" s="1"/>
      <c r="C356" s="2"/>
      <c r="D356" s="2"/>
      <c r="E356" s="2"/>
      <c r="F356" s="2"/>
      <c r="G356" s="2"/>
      <c r="H356" s="2"/>
      <c r="I356" s="2"/>
      <c r="J356" s="2"/>
      <c r="K356" s="2"/>
    </row>
    <row r="357" spans="2:11" ht="15.75" customHeight="1" x14ac:dyDescent="0.45">
      <c r="B357" s="1"/>
      <c r="C357" s="2"/>
      <c r="D357" s="2"/>
      <c r="E357" s="2"/>
      <c r="F357" s="2"/>
      <c r="G357" s="2"/>
      <c r="H357" s="2"/>
      <c r="I357" s="2"/>
      <c r="J357" s="2"/>
      <c r="K357" s="2"/>
    </row>
    <row r="358" spans="2:11" ht="15.75" customHeight="1" x14ac:dyDescent="0.45">
      <c r="B358" s="1"/>
      <c r="C358" s="2"/>
      <c r="D358" s="2"/>
      <c r="E358" s="2"/>
      <c r="F358" s="2"/>
      <c r="G358" s="2"/>
      <c r="H358" s="2"/>
      <c r="I358" s="2"/>
      <c r="J358" s="2"/>
      <c r="K358" s="2"/>
    </row>
    <row r="359" spans="2:11" ht="15.75" customHeight="1" x14ac:dyDescent="0.45">
      <c r="B359" s="1"/>
      <c r="C359" s="2"/>
      <c r="D359" s="2"/>
      <c r="E359" s="2"/>
      <c r="F359" s="2"/>
      <c r="G359" s="2"/>
      <c r="H359" s="2"/>
      <c r="I359" s="2"/>
      <c r="J359" s="2"/>
      <c r="K359" s="2"/>
    </row>
    <row r="360" spans="2:11" ht="15.75" customHeight="1" x14ac:dyDescent="0.45">
      <c r="B360" s="1"/>
      <c r="C360" s="2"/>
      <c r="D360" s="2"/>
      <c r="E360" s="2"/>
      <c r="F360" s="2"/>
      <c r="G360" s="2"/>
      <c r="H360" s="2"/>
      <c r="I360" s="2"/>
      <c r="J360" s="2"/>
      <c r="K360" s="2"/>
    </row>
    <row r="361" spans="2:11" ht="15.75" customHeight="1" x14ac:dyDescent="0.45">
      <c r="B361" s="1"/>
      <c r="C361" s="2"/>
      <c r="D361" s="2"/>
      <c r="E361" s="2"/>
      <c r="F361" s="2"/>
      <c r="G361" s="2"/>
      <c r="H361" s="2"/>
      <c r="I361" s="2"/>
      <c r="J361" s="2"/>
      <c r="K361" s="2"/>
    </row>
    <row r="362" spans="2:11" ht="15.75" customHeight="1" x14ac:dyDescent="0.45">
      <c r="B362" s="1"/>
      <c r="C362" s="2"/>
      <c r="D362" s="2"/>
      <c r="E362" s="2"/>
      <c r="F362" s="2"/>
      <c r="G362" s="2"/>
      <c r="H362" s="2"/>
      <c r="I362" s="2"/>
      <c r="J362" s="2"/>
      <c r="K362" s="2"/>
    </row>
    <row r="363" spans="2:11" ht="15.75" customHeight="1" x14ac:dyDescent="0.45">
      <c r="B363" s="1"/>
      <c r="C363" s="2"/>
      <c r="D363" s="2"/>
      <c r="E363" s="2"/>
      <c r="F363" s="2"/>
      <c r="G363" s="2"/>
      <c r="H363" s="2"/>
      <c r="I363" s="2"/>
      <c r="J363" s="2"/>
      <c r="K363" s="2"/>
    </row>
    <row r="364" spans="2:11" ht="15.75" customHeight="1" x14ac:dyDescent="0.45">
      <c r="B364" s="1"/>
      <c r="C364" s="2"/>
      <c r="D364" s="2"/>
      <c r="E364" s="2"/>
      <c r="F364" s="2"/>
      <c r="G364" s="2"/>
      <c r="H364" s="2"/>
      <c r="I364" s="2"/>
      <c r="J364" s="2"/>
      <c r="K364" s="2"/>
    </row>
    <row r="365" spans="2:11" ht="15.75" customHeight="1" x14ac:dyDescent="0.45">
      <c r="B365" s="1"/>
      <c r="C365" s="2"/>
      <c r="D365" s="2"/>
      <c r="E365" s="2"/>
      <c r="F365" s="2"/>
      <c r="G365" s="2"/>
      <c r="H365" s="2"/>
      <c r="I365" s="2"/>
      <c r="J365" s="2"/>
      <c r="K365" s="2"/>
    </row>
    <row r="366" spans="2:11" ht="15.75" customHeight="1" x14ac:dyDescent="0.45">
      <c r="B366" s="1"/>
      <c r="C366" s="2"/>
      <c r="D366" s="2"/>
      <c r="E366" s="2"/>
      <c r="F366" s="2"/>
      <c r="G366" s="2"/>
      <c r="H366" s="2"/>
      <c r="I366" s="2"/>
      <c r="J366" s="2"/>
      <c r="K366" s="2"/>
    </row>
    <row r="367" spans="2:11" ht="15.75" customHeight="1" x14ac:dyDescent="0.45">
      <c r="B367" s="1"/>
      <c r="C367" s="2"/>
      <c r="D367" s="2"/>
      <c r="E367" s="2"/>
      <c r="F367" s="2"/>
      <c r="G367" s="2"/>
      <c r="H367" s="2"/>
      <c r="I367" s="2"/>
      <c r="J367" s="2"/>
      <c r="K367" s="2"/>
    </row>
    <row r="368" spans="2:11" ht="15.75" customHeight="1" x14ac:dyDescent="0.45">
      <c r="B368" s="1"/>
      <c r="C368" s="2"/>
      <c r="D368" s="2"/>
      <c r="E368" s="2"/>
      <c r="F368" s="2"/>
      <c r="G368" s="2"/>
      <c r="H368" s="2"/>
      <c r="I368" s="2"/>
      <c r="J368" s="2"/>
      <c r="K368" s="2"/>
    </row>
    <row r="369" spans="2:11" ht="15.75" customHeight="1" x14ac:dyDescent="0.45">
      <c r="B369" s="1"/>
      <c r="C369" s="2"/>
      <c r="D369" s="2"/>
      <c r="E369" s="2"/>
      <c r="F369" s="2"/>
      <c r="G369" s="2"/>
      <c r="H369" s="2"/>
      <c r="I369" s="2"/>
      <c r="J369" s="2"/>
      <c r="K369" s="2"/>
    </row>
    <row r="370" spans="2:11" ht="15.75" customHeight="1" x14ac:dyDescent="0.45">
      <c r="B370" s="1"/>
      <c r="C370" s="2"/>
      <c r="D370" s="2"/>
      <c r="E370" s="2"/>
      <c r="F370" s="2"/>
      <c r="G370" s="2"/>
      <c r="H370" s="2"/>
      <c r="I370" s="2"/>
      <c r="J370" s="2"/>
      <c r="K370" s="2"/>
    </row>
    <row r="371" spans="2:11" ht="15.75" customHeight="1" x14ac:dyDescent="0.45">
      <c r="B371" s="1"/>
      <c r="C371" s="2"/>
      <c r="D371" s="2"/>
      <c r="E371" s="2"/>
      <c r="F371" s="2"/>
      <c r="G371" s="2"/>
      <c r="H371" s="2"/>
      <c r="I371" s="2"/>
      <c r="J371" s="2"/>
      <c r="K371" s="2"/>
    </row>
    <row r="372" spans="2:11" ht="15.75" customHeight="1" x14ac:dyDescent="0.45">
      <c r="B372" s="1"/>
      <c r="C372" s="2"/>
      <c r="D372" s="2"/>
      <c r="E372" s="2"/>
      <c r="F372" s="2"/>
      <c r="G372" s="2"/>
      <c r="H372" s="2"/>
      <c r="I372" s="2"/>
      <c r="J372" s="2"/>
      <c r="K372" s="2"/>
    </row>
    <row r="373" spans="2:11" ht="15.75" customHeight="1" x14ac:dyDescent="0.45">
      <c r="B373" s="1"/>
      <c r="C373" s="2"/>
      <c r="D373" s="2"/>
      <c r="E373" s="2"/>
      <c r="F373" s="2"/>
      <c r="G373" s="2"/>
      <c r="H373" s="2"/>
      <c r="I373" s="2"/>
      <c r="J373" s="2"/>
      <c r="K373" s="2"/>
    </row>
    <row r="374" spans="2:11" ht="15.75" customHeight="1" x14ac:dyDescent="0.45">
      <c r="B374" s="1"/>
      <c r="C374" s="2"/>
      <c r="D374" s="2"/>
      <c r="E374" s="2"/>
      <c r="F374" s="2"/>
      <c r="G374" s="2"/>
      <c r="H374" s="2"/>
      <c r="I374" s="2"/>
      <c r="J374" s="2"/>
      <c r="K374" s="2"/>
    </row>
    <row r="375" spans="2:11" ht="15.75" customHeight="1" x14ac:dyDescent="0.45"/>
    <row r="376" spans="2:11" ht="15.75" customHeight="1" x14ac:dyDescent="0.45"/>
    <row r="377" spans="2:11" ht="15.75" customHeight="1" x14ac:dyDescent="0.45"/>
    <row r="378" spans="2:11" ht="15.75" customHeight="1" x14ac:dyDescent="0.45"/>
    <row r="379" spans="2:11" ht="15.75" customHeight="1" x14ac:dyDescent="0.45"/>
    <row r="380" spans="2:11" ht="15.75" customHeight="1" x14ac:dyDescent="0.45"/>
    <row r="381" spans="2:11" ht="15.75" customHeight="1" x14ac:dyDescent="0.45"/>
    <row r="382" spans="2:11" ht="15.75" customHeight="1" x14ac:dyDescent="0.45"/>
    <row r="383" spans="2:11" ht="15.75" customHeight="1" x14ac:dyDescent="0.45"/>
    <row r="384" spans="2:11"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450">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K106:K107"/>
    <mergeCell ref="G108:G109"/>
    <mergeCell ref="J108:J109"/>
    <mergeCell ref="K108:K109"/>
    <mergeCell ref="C122:K122"/>
    <mergeCell ref="C123:K123"/>
    <mergeCell ref="C124:G126"/>
    <mergeCell ref="C127:G131"/>
    <mergeCell ref="F132:J132"/>
    <mergeCell ref="E164:K164"/>
    <mergeCell ref="E165:K165"/>
    <mergeCell ref="E173:K173"/>
    <mergeCell ref="B176:H176"/>
    <mergeCell ref="E166:K166"/>
    <mergeCell ref="E167:K167"/>
    <mergeCell ref="E168:K168"/>
    <mergeCell ref="E169:K169"/>
    <mergeCell ref="E170:K170"/>
    <mergeCell ref="E171:K171"/>
    <mergeCell ref="E172:K172"/>
    <mergeCell ref="F156:J156"/>
    <mergeCell ref="C157:J157"/>
    <mergeCell ref="B158:K158"/>
    <mergeCell ref="B159:K159"/>
    <mergeCell ref="E160:K160"/>
    <mergeCell ref="E161:G161"/>
    <mergeCell ref="H161:I161"/>
    <mergeCell ref="J161:K161"/>
    <mergeCell ref="E162:K162"/>
    <mergeCell ref="C88:C89"/>
    <mergeCell ref="D88:D89"/>
    <mergeCell ref="C90:C91"/>
    <mergeCell ref="D90:D91"/>
    <mergeCell ref="C92:C93"/>
    <mergeCell ref="D92:D93"/>
    <mergeCell ref="F153:J153"/>
    <mergeCell ref="F154:J154"/>
    <mergeCell ref="F155:J155"/>
    <mergeCell ref="G104:G105"/>
    <mergeCell ref="G106:G107"/>
    <mergeCell ref="H106:H107"/>
    <mergeCell ref="I106:I107"/>
    <mergeCell ref="J106:J107"/>
    <mergeCell ref="C133:K133"/>
    <mergeCell ref="F134:J134"/>
    <mergeCell ref="K134:K135"/>
    <mergeCell ref="F135:J135"/>
    <mergeCell ref="F136:J136"/>
    <mergeCell ref="F137:J137"/>
    <mergeCell ref="F138:J138"/>
    <mergeCell ref="F139:J139"/>
    <mergeCell ref="F140:J140"/>
    <mergeCell ref="F141:J141"/>
    <mergeCell ref="I88:I89"/>
    <mergeCell ref="J88:J89"/>
    <mergeCell ref="G84:G85"/>
    <mergeCell ref="G86:G87"/>
    <mergeCell ref="H86:H87"/>
    <mergeCell ref="I86:I87"/>
    <mergeCell ref="J86:J87"/>
    <mergeCell ref="K86:K87"/>
    <mergeCell ref="H88:H89"/>
    <mergeCell ref="K88:K89"/>
    <mergeCell ref="D56:F56"/>
    <mergeCell ref="H55:H56"/>
    <mergeCell ref="I55:I56"/>
    <mergeCell ref="J55:J56"/>
    <mergeCell ref="K55:K56"/>
    <mergeCell ref="D57:F57"/>
    <mergeCell ref="G57:G58"/>
    <mergeCell ref="H57:H58"/>
    <mergeCell ref="I57:I58"/>
    <mergeCell ref="J57:J58"/>
    <mergeCell ref="K57:K58"/>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J114:K114"/>
    <mergeCell ref="J115:K120"/>
    <mergeCell ref="G117:I117"/>
    <mergeCell ref="G118:I118"/>
    <mergeCell ref="G119:I120"/>
    <mergeCell ref="G121:K121"/>
    <mergeCell ref="D43:K43"/>
    <mergeCell ref="D44:K44"/>
    <mergeCell ref="D36:K36"/>
    <mergeCell ref="D37:K37"/>
    <mergeCell ref="D38:K38"/>
    <mergeCell ref="D39:K39"/>
    <mergeCell ref="D40:K40"/>
    <mergeCell ref="D41:K41"/>
    <mergeCell ref="D42:K42"/>
    <mergeCell ref="I49:I50"/>
    <mergeCell ref="J49:J50"/>
    <mergeCell ref="D49:F49"/>
    <mergeCell ref="D50:F50"/>
    <mergeCell ref="G49:G50"/>
    <mergeCell ref="G51:G52"/>
    <mergeCell ref="H51:H52"/>
    <mergeCell ref="I51:I52"/>
    <mergeCell ref="J51:J52"/>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H108:H109"/>
    <mergeCell ref="I108:I109"/>
    <mergeCell ref="G110:G111"/>
    <mergeCell ref="H110:H111"/>
    <mergeCell ref="I110:I111"/>
    <mergeCell ref="J110:J111"/>
    <mergeCell ref="K110:K111"/>
    <mergeCell ref="G112:G113"/>
    <mergeCell ref="H112:H113"/>
    <mergeCell ref="I112:I113"/>
    <mergeCell ref="J112:J113"/>
    <mergeCell ref="K112:K113"/>
    <mergeCell ref="E88:F88"/>
    <mergeCell ref="E89:F89"/>
    <mergeCell ref="E90:F90"/>
    <mergeCell ref="E91:F91"/>
    <mergeCell ref="E92:F92"/>
    <mergeCell ref="E93:F93"/>
    <mergeCell ref="E94:F94"/>
    <mergeCell ref="F119:F120"/>
    <mergeCell ref="D120:E120"/>
    <mergeCell ref="D94:D95"/>
    <mergeCell ref="D77:F77"/>
    <mergeCell ref="D78:F78"/>
    <mergeCell ref="D79:F79"/>
    <mergeCell ref="E85:F85"/>
    <mergeCell ref="E86:F86"/>
    <mergeCell ref="D80:F80"/>
    <mergeCell ref="E83:F83"/>
    <mergeCell ref="C84:C85"/>
    <mergeCell ref="D84:D85"/>
    <mergeCell ref="E84:F84"/>
    <mergeCell ref="D86:D87"/>
    <mergeCell ref="E87:F87"/>
    <mergeCell ref="C86:C87"/>
    <mergeCell ref="D61:F61"/>
    <mergeCell ref="D62:F62"/>
    <mergeCell ref="D63:F63"/>
    <mergeCell ref="D64:F64"/>
    <mergeCell ref="D72:F72"/>
    <mergeCell ref="D73:F73"/>
    <mergeCell ref="D74:F74"/>
    <mergeCell ref="D75:F75"/>
    <mergeCell ref="D76:F76"/>
    <mergeCell ref="D153:E153"/>
    <mergeCell ref="D154:E154"/>
    <mergeCell ref="D155:E155"/>
    <mergeCell ref="D156:E156"/>
    <mergeCell ref="D144:E144"/>
    <mergeCell ref="D145:E145"/>
    <mergeCell ref="D147:E147"/>
    <mergeCell ref="D148:E148"/>
    <mergeCell ref="D149:E149"/>
    <mergeCell ref="D150:E150"/>
    <mergeCell ref="D151:E151"/>
    <mergeCell ref="D136:E136"/>
    <mergeCell ref="D137:E137"/>
    <mergeCell ref="D138:E138"/>
    <mergeCell ref="D139:E139"/>
    <mergeCell ref="D140:E140"/>
    <mergeCell ref="D141:E141"/>
    <mergeCell ref="D142:E142"/>
    <mergeCell ref="D143:E143"/>
    <mergeCell ref="D152:E152"/>
    <mergeCell ref="E112:F112"/>
    <mergeCell ref="E113:F113"/>
    <mergeCell ref="D114:E114"/>
    <mergeCell ref="D115:E115"/>
    <mergeCell ref="F115:F116"/>
    <mergeCell ref="D116:E116"/>
    <mergeCell ref="F117:F118"/>
    <mergeCell ref="D117:E117"/>
    <mergeCell ref="D118:E118"/>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C136:C137"/>
    <mergeCell ref="C138:C139"/>
    <mergeCell ref="C140:C141"/>
    <mergeCell ref="C142:C143"/>
    <mergeCell ref="C144:C145"/>
    <mergeCell ref="C147:C148"/>
    <mergeCell ref="C149:C150"/>
    <mergeCell ref="C151:C152"/>
    <mergeCell ref="C153:C154"/>
    <mergeCell ref="C106:C107"/>
    <mergeCell ref="C108:C109"/>
    <mergeCell ref="C110:C111"/>
    <mergeCell ref="C112:C113"/>
    <mergeCell ref="D112:D113"/>
    <mergeCell ref="C115:C116"/>
    <mergeCell ref="C117:C118"/>
    <mergeCell ref="C119:C120"/>
    <mergeCell ref="C134:C135"/>
    <mergeCell ref="D119:E119"/>
    <mergeCell ref="D132:E132"/>
    <mergeCell ref="D134:E134"/>
    <mergeCell ref="D135:E135"/>
    <mergeCell ref="C121:F121"/>
    <mergeCell ref="B83:B113"/>
    <mergeCell ref="B114:B121"/>
    <mergeCell ref="B124:B131"/>
    <mergeCell ref="B132:B157"/>
    <mergeCell ref="B160:B163"/>
    <mergeCell ref="B164:B165"/>
    <mergeCell ref="B166:B173"/>
    <mergeCell ref="B61:B72"/>
    <mergeCell ref="B73:B80"/>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C94:C95"/>
    <mergeCell ref="J84:J85"/>
    <mergeCell ref="K84:K85"/>
    <mergeCell ref="H77:H78"/>
    <mergeCell ref="H79:H80"/>
    <mergeCell ref="I79:I80"/>
    <mergeCell ref="J79:J80"/>
    <mergeCell ref="K79:K80"/>
    <mergeCell ref="H84:H85"/>
    <mergeCell ref="I84:I85"/>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D65:F65"/>
    <mergeCell ref="D66:F66"/>
    <mergeCell ref="D70:F70"/>
    <mergeCell ref="B81:K81"/>
    <mergeCell ref="B82:K82"/>
    <mergeCell ref="D67:F67"/>
    <mergeCell ref="D68:F68"/>
    <mergeCell ref="G69:G70"/>
    <mergeCell ref="H69:H70"/>
    <mergeCell ref="I69:I70"/>
    <mergeCell ref="J69:J70"/>
    <mergeCell ref="K69:K70"/>
    <mergeCell ref="H75:H76"/>
    <mergeCell ref="I75:I76"/>
    <mergeCell ref="J75:J76"/>
    <mergeCell ref="K75:K76"/>
    <mergeCell ref="I77:I78"/>
    <mergeCell ref="J77:J78"/>
    <mergeCell ref="K77:K78"/>
    <mergeCell ref="G75:G76"/>
    <mergeCell ref="G77:G78"/>
    <mergeCell ref="G79:G80"/>
    <mergeCell ref="D69:F69"/>
    <mergeCell ref="D71:F71"/>
    <mergeCell ref="I63:I64"/>
    <mergeCell ref="I65:I66"/>
    <mergeCell ref="J65:J66"/>
    <mergeCell ref="K65:K66"/>
    <mergeCell ref="I67:I68"/>
    <mergeCell ref="J67:J68"/>
    <mergeCell ref="K67:K68"/>
    <mergeCell ref="I59:I60"/>
    <mergeCell ref="J59:J60"/>
    <mergeCell ref="I61:I62"/>
    <mergeCell ref="J61:J62"/>
    <mergeCell ref="K61:K62"/>
    <mergeCell ref="J63:J64"/>
    <mergeCell ref="K63:K64"/>
    <mergeCell ref="D51:F51"/>
    <mergeCell ref="D54:F54"/>
    <mergeCell ref="K59:K60"/>
    <mergeCell ref="D60:F60"/>
    <mergeCell ref="B46:K46"/>
    <mergeCell ref="B47:K47"/>
    <mergeCell ref="B48:B60"/>
    <mergeCell ref="C48:F48"/>
    <mergeCell ref="H49:H50"/>
    <mergeCell ref="K49:K50"/>
    <mergeCell ref="K53:K54"/>
    <mergeCell ref="G59:G60"/>
    <mergeCell ref="H59:H60"/>
    <mergeCell ref="D58:F58"/>
    <mergeCell ref="D59:F59"/>
    <mergeCell ref="K51:K52"/>
    <mergeCell ref="G53:G54"/>
    <mergeCell ref="H53:H54"/>
    <mergeCell ref="I53:I54"/>
    <mergeCell ref="J53:J54"/>
    <mergeCell ref="D52:F52"/>
    <mergeCell ref="D53:F53"/>
    <mergeCell ref="D55:F55"/>
    <mergeCell ref="G55:G5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HUK 301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çisem özkal</cp:lastModifiedBy>
  <dcterms:created xsi:type="dcterms:W3CDTF">2025-06-28T10:21:22Z</dcterms:created>
  <dcterms:modified xsi:type="dcterms:W3CDTF">2025-06-28T10:21:22Z</dcterms:modified>
</cp:coreProperties>
</file>